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alzahmi\Downloads\"/>
    </mc:Choice>
  </mc:AlternateContent>
  <xr:revisionPtr revIDLastSave="0" documentId="8_{591A008F-2896-45B4-BDB3-A17EC92010A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3 Consolidated" sheetId="14" r:id="rId1"/>
    <sheet name="MD" sheetId="13" r:id="rId2"/>
  </sheets>
  <externalReferences>
    <externalReference r:id="rId3"/>
  </externalReferences>
  <definedNames>
    <definedName name="_xlnm.Print_Area" localSheetId="0">'2023 Consolidated'!$B$2:$CI$24</definedName>
    <definedName name="_xlnm.Print_Titles" localSheetId="0">'2023 Consolidated'!$B:$C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T22" i="14" l="1"/>
  <c r="GU22" i="14" s="1"/>
  <c r="GS22" i="14"/>
  <c r="GR22" i="14"/>
  <c r="GP22" i="14"/>
  <c r="GO22" i="14"/>
  <c r="GN22" i="14"/>
  <c r="GL22" i="14"/>
  <c r="GK22" i="14"/>
  <c r="GK21" i="14" s="1"/>
  <c r="GJ22" i="14"/>
  <c r="GH22" i="14"/>
  <c r="GG22" i="14"/>
  <c r="GF22" i="14"/>
  <c r="GD22" i="14"/>
  <c r="GE22" i="14" s="1"/>
  <c r="GC22" i="14"/>
  <c r="GB22" i="14"/>
  <c r="FZ22" i="14"/>
  <c r="FY22" i="14"/>
  <c r="FX22" i="14"/>
  <c r="FV22" i="14"/>
  <c r="FW22" i="14" s="1"/>
  <c r="FU22" i="14"/>
  <c r="FT22" i="14"/>
  <c r="FR22" i="14"/>
  <c r="FQ22" i="14"/>
  <c r="FP22" i="14"/>
  <c r="FP21" i="14" s="1"/>
  <c r="FN22" i="14"/>
  <c r="FO22" i="14" s="1"/>
  <c r="FM22" i="14"/>
  <c r="FL22" i="14"/>
  <c r="FJ22" i="14"/>
  <c r="FI22" i="14"/>
  <c r="FH22" i="14"/>
  <c r="FF22" i="14"/>
  <c r="FE22" i="14"/>
  <c r="FE21" i="14" s="1"/>
  <c r="FD22" i="14"/>
  <c r="FB22" i="14"/>
  <c r="FA22" i="14"/>
  <c r="EZ22" i="14"/>
  <c r="EX22" i="14"/>
  <c r="EY22" i="14" s="1"/>
  <c r="EW22" i="14"/>
  <c r="EV22" i="14"/>
  <c r="ET22" i="14"/>
  <c r="ES22" i="14"/>
  <c r="ER22" i="14"/>
  <c r="EP22" i="14"/>
  <c r="EQ22" i="14" s="1"/>
  <c r="EO22" i="14"/>
  <c r="EN22" i="14"/>
  <c r="EL22" i="14"/>
  <c r="EK22" i="14"/>
  <c r="EJ22" i="14"/>
  <c r="EJ21" i="14" s="1"/>
  <c r="EH22" i="14"/>
  <c r="EG22" i="14"/>
  <c r="EF22" i="14"/>
  <c r="ED22" i="14"/>
  <c r="EC22" i="14"/>
  <c r="EB22" i="14"/>
  <c r="DZ22" i="14"/>
  <c r="DY22" i="14"/>
  <c r="DY21" i="14" s="1"/>
  <c r="DX22" i="14"/>
  <c r="DV22" i="14"/>
  <c r="DU22" i="14"/>
  <c r="DT22" i="14"/>
  <c r="DR22" i="14"/>
  <c r="DS22" i="14" s="1"/>
  <c r="DQ22" i="14"/>
  <c r="DP22" i="14"/>
  <c r="DN22" i="14"/>
  <c r="DM22" i="14"/>
  <c r="DL22" i="14"/>
  <c r="DJ22" i="14"/>
  <c r="DK22" i="14" s="1"/>
  <c r="DI22" i="14"/>
  <c r="DH22" i="14"/>
  <c r="DF22" i="14"/>
  <c r="DE22" i="14"/>
  <c r="DD22" i="14"/>
  <c r="DD21" i="14" s="1"/>
  <c r="DB22" i="14"/>
  <c r="DA22" i="14"/>
  <c r="CZ22" i="14"/>
  <c r="CX22" i="14"/>
  <c r="CW22" i="14"/>
  <c r="CV22" i="14"/>
  <c r="CT22" i="14"/>
  <c r="CS22" i="14"/>
  <c r="CS21" i="14" s="1"/>
  <c r="CR22" i="14"/>
  <c r="CP22" i="14"/>
  <c r="CO22" i="14"/>
  <c r="CN22" i="14"/>
  <c r="CL22" i="14"/>
  <c r="CK22" i="14"/>
  <c r="CJ22" i="14"/>
  <c r="CH22" i="14"/>
  <c r="CG22" i="14"/>
  <c r="CF22" i="14"/>
  <c r="CD22" i="14"/>
  <c r="CE22" i="14" s="1"/>
  <c r="CC22" i="14"/>
  <c r="CB22" i="14"/>
  <c r="BZ22" i="14"/>
  <c r="BY22" i="14"/>
  <c r="BX22" i="14"/>
  <c r="BX21" i="14" s="1"/>
  <c r="BV22" i="14"/>
  <c r="BU22" i="14"/>
  <c r="BT22" i="14"/>
  <c r="BR22" i="14"/>
  <c r="BQ22" i="14"/>
  <c r="BP22" i="14"/>
  <c r="BN22" i="14"/>
  <c r="BM22" i="14"/>
  <c r="BM21" i="14" s="1"/>
  <c r="BL22" i="14"/>
  <c r="BJ22" i="14"/>
  <c r="BI22" i="14"/>
  <c r="BH22" i="14"/>
  <c r="BF22" i="14"/>
  <c r="BE22" i="14"/>
  <c r="BD22" i="14"/>
  <c r="BD21" i="14" s="1"/>
  <c r="BB22" i="14"/>
  <c r="BA22" i="14"/>
  <c r="AZ22" i="14"/>
  <c r="AX22" i="14"/>
  <c r="AY22" i="14" s="1"/>
  <c r="AW22" i="14"/>
  <c r="AV22" i="14"/>
  <c r="AT22" i="14"/>
  <c r="AS22" i="14"/>
  <c r="AR22" i="14"/>
  <c r="AR21" i="14" s="1"/>
  <c r="AP22" i="14"/>
  <c r="AO22" i="14"/>
  <c r="AN22" i="14"/>
  <c r="AL22" i="14"/>
  <c r="AK22" i="14"/>
  <c r="AJ22" i="14"/>
  <c r="AH22" i="14"/>
  <c r="AG22" i="14"/>
  <c r="AG21" i="14" s="1"/>
  <c r="AF22" i="14"/>
  <c r="AD22" i="14"/>
  <c r="AC22" i="14"/>
  <c r="AB22" i="14"/>
  <c r="Z22" i="14"/>
  <c r="Y22" i="14"/>
  <c r="X22" i="14"/>
  <c r="X21" i="14" s="1"/>
  <c r="V22" i="14"/>
  <c r="U22" i="14"/>
  <c r="T22" i="14"/>
  <c r="R22" i="14"/>
  <c r="S22" i="14" s="1"/>
  <c r="Q22" i="14"/>
  <c r="P22" i="14"/>
  <c r="N22" i="14"/>
  <c r="M22" i="14"/>
  <c r="M21" i="14" s="1"/>
  <c r="O21" i="14" s="1"/>
  <c r="L22" i="14"/>
  <c r="L21" i="14" s="1"/>
  <c r="J22" i="14"/>
  <c r="K22" i="14" s="1"/>
  <c r="I22" i="14"/>
  <c r="E22" i="14" s="1"/>
  <c r="E21" i="14" s="1"/>
  <c r="H22" i="14"/>
  <c r="GT21" i="14"/>
  <c r="GS21" i="14"/>
  <c r="GR21" i="14"/>
  <c r="GP21" i="14"/>
  <c r="GO21" i="14"/>
  <c r="GN21" i="14"/>
  <c r="GL21" i="14"/>
  <c r="GJ21" i="14"/>
  <c r="GH21" i="14"/>
  <c r="GI21" i="14" s="1"/>
  <c r="GG21" i="14"/>
  <c r="GF21" i="14"/>
  <c r="GD21" i="14"/>
  <c r="GE21" i="14" s="1"/>
  <c r="GC21" i="14"/>
  <c r="GB21" i="14"/>
  <c r="FY21" i="14"/>
  <c r="FX21" i="14"/>
  <c r="FV21" i="14"/>
  <c r="FW21" i="14" s="1"/>
  <c r="FU21" i="14"/>
  <c r="FT21" i="14"/>
  <c r="FR21" i="14"/>
  <c r="FQ21" i="14"/>
  <c r="FN21" i="14"/>
  <c r="FM21" i="14"/>
  <c r="FL21" i="14"/>
  <c r="FJ21" i="14"/>
  <c r="FI21" i="14"/>
  <c r="FH21" i="14"/>
  <c r="FF21" i="14"/>
  <c r="FD21" i="14"/>
  <c r="FB21" i="14"/>
  <c r="FC21" i="14" s="1"/>
  <c r="FA21" i="14"/>
  <c r="EZ21" i="14"/>
  <c r="EX21" i="14"/>
  <c r="EY21" i="14" s="1"/>
  <c r="EW21" i="14"/>
  <c r="EV21" i="14"/>
  <c r="ES21" i="14"/>
  <c r="ER21" i="14"/>
  <c r="EP21" i="14"/>
  <c r="EQ21" i="14" s="1"/>
  <c r="EO21" i="14"/>
  <c r="EN21" i="14"/>
  <c r="EL21" i="14"/>
  <c r="EK21" i="14"/>
  <c r="EH21" i="14"/>
  <c r="EG21" i="14"/>
  <c r="EF21" i="14"/>
  <c r="ED21" i="14"/>
  <c r="EC21" i="14"/>
  <c r="EB21" i="14"/>
  <c r="DZ21" i="14"/>
  <c r="DX21" i="14"/>
  <c r="DV21" i="14"/>
  <c r="DW21" i="14" s="1"/>
  <c r="DU21" i="14"/>
  <c r="DT21" i="14"/>
  <c r="DR21" i="14"/>
  <c r="DS21" i="14" s="1"/>
  <c r="DQ21" i="14"/>
  <c r="DP21" i="14"/>
  <c r="DM21" i="14"/>
  <c r="DL21" i="14"/>
  <c r="DJ21" i="14"/>
  <c r="DI21" i="14"/>
  <c r="DH21" i="14"/>
  <c r="DF21" i="14"/>
  <c r="DG21" i="14" s="1"/>
  <c r="DE21" i="14"/>
  <c r="DB21" i="14"/>
  <c r="DC21" i="14" s="1"/>
  <c r="DA21" i="14"/>
  <c r="CZ21" i="14"/>
  <c r="CX21" i="14"/>
  <c r="CY21" i="14" s="1"/>
  <c r="CW21" i="14"/>
  <c r="CV21" i="14"/>
  <c r="CT21" i="14"/>
  <c r="CU21" i="14" s="1"/>
  <c r="CR21" i="14"/>
  <c r="CQ21" i="14"/>
  <c r="CP21" i="14"/>
  <c r="CO21" i="14"/>
  <c r="CN21" i="14"/>
  <c r="CL21" i="14"/>
  <c r="CK21" i="14"/>
  <c r="CJ21" i="14"/>
  <c r="CG21" i="14"/>
  <c r="CF21" i="14"/>
  <c r="CD21" i="14"/>
  <c r="CC21" i="14"/>
  <c r="CB21" i="14"/>
  <c r="BZ21" i="14"/>
  <c r="BY21" i="14"/>
  <c r="CA21" i="14" s="1"/>
  <c r="BV21" i="14"/>
  <c r="BU21" i="14"/>
  <c r="BT21" i="14"/>
  <c r="BS21" i="14"/>
  <c r="BR21" i="14"/>
  <c r="BQ21" i="14"/>
  <c r="BP21" i="14"/>
  <c r="BL21" i="14"/>
  <c r="BJ21" i="14"/>
  <c r="BK21" i="14" s="1"/>
  <c r="BI21" i="14"/>
  <c r="BH21" i="14"/>
  <c r="BF21" i="14"/>
  <c r="BG21" i="14" s="1"/>
  <c r="BE21" i="14"/>
  <c r="BA21" i="14"/>
  <c r="AZ21" i="14"/>
  <c r="AX21" i="14"/>
  <c r="AW21" i="14"/>
  <c r="AV21" i="14"/>
  <c r="AT21" i="14"/>
  <c r="AU21" i="14" s="1"/>
  <c r="AS21" i="14"/>
  <c r="AP21" i="14"/>
  <c r="AQ21" i="14" s="1"/>
  <c r="AO21" i="14"/>
  <c r="AN21" i="14"/>
  <c r="AL21" i="14"/>
  <c r="AM21" i="14" s="1"/>
  <c r="AK21" i="14"/>
  <c r="AJ21" i="14"/>
  <c r="AH21" i="14"/>
  <c r="AF21" i="14"/>
  <c r="AE21" i="14"/>
  <c r="AD21" i="14"/>
  <c r="AC21" i="14"/>
  <c r="AB21" i="14"/>
  <c r="Z21" i="14"/>
  <c r="Y21" i="14"/>
  <c r="U21" i="14"/>
  <c r="T21" i="14"/>
  <c r="Q21" i="14"/>
  <c r="P21" i="14"/>
  <c r="N21" i="14"/>
  <c r="I21" i="14"/>
  <c r="H21" i="14"/>
  <c r="GT19" i="14"/>
  <c r="GU19" i="14" s="1"/>
  <c r="GS19" i="14"/>
  <c r="GR19" i="14"/>
  <c r="GP19" i="14"/>
  <c r="GQ19" i="14" s="1"/>
  <c r="GO19" i="14"/>
  <c r="GN19" i="14"/>
  <c r="GL19" i="14"/>
  <c r="GM19" i="14" s="1"/>
  <c r="GK19" i="14"/>
  <c r="GJ19" i="14"/>
  <c r="GH19" i="14"/>
  <c r="GG19" i="14"/>
  <c r="GF19" i="14"/>
  <c r="GD19" i="14"/>
  <c r="GC19" i="14"/>
  <c r="GB19" i="14"/>
  <c r="FZ19" i="14"/>
  <c r="GA19" i="14" s="1"/>
  <c r="FY19" i="14"/>
  <c r="FX19" i="14"/>
  <c r="FV19" i="14"/>
  <c r="FW19" i="14" s="1"/>
  <c r="FU19" i="14"/>
  <c r="FT19" i="14"/>
  <c r="FR19" i="14"/>
  <c r="FQ19" i="14"/>
  <c r="FS19" i="14" s="1"/>
  <c r="FP19" i="14"/>
  <c r="FN19" i="14"/>
  <c r="FO19" i="14" s="1"/>
  <c r="FM19" i="14"/>
  <c r="FL19" i="14"/>
  <c r="FK19" i="14"/>
  <c r="FJ19" i="14"/>
  <c r="FI19" i="14"/>
  <c r="FH19" i="14"/>
  <c r="FF19" i="14"/>
  <c r="FE19" i="14"/>
  <c r="FD19" i="14"/>
  <c r="FB19" i="14"/>
  <c r="FC19" i="14" s="1"/>
  <c r="FA19" i="14"/>
  <c r="EZ19" i="14"/>
  <c r="EX19" i="14"/>
  <c r="EW19" i="14"/>
  <c r="EV19" i="14"/>
  <c r="ET19" i="14"/>
  <c r="ES19" i="14"/>
  <c r="EU19" i="14" s="1"/>
  <c r="ER19" i="14"/>
  <c r="EP19" i="14"/>
  <c r="EO19" i="14"/>
  <c r="EN19" i="14"/>
  <c r="EM19" i="14"/>
  <c r="EL19" i="14"/>
  <c r="EK19" i="14"/>
  <c r="EJ19" i="14"/>
  <c r="EH19" i="14"/>
  <c r="EI19" i="14" s="1"/>
  <c r="EG19" i="14"/>
  <c r="EF19" i="14"/>
  <c r="EE19" i="14"/>
  <c r="ED19" i="14"/>
  <c r="EC19" i="14"/>
  <c r="EB19" i="14"/>
  <c r="DZ19" i="14"/>
  <c r="EA19" i="14" s="1"/>
  <c r="DY19" i="14"/>
  <c r="DX19" i="14"/>
  <c r="DV19" i="14"/>
  <c r="DU19" i="14"/>
  <c r="DT19" i="14"/>
  <c r="DR19" i="14"/>
  <c r="DS19" i="14" s="1"/>
  <c r="DQ19" i="14"/>
  <c r="DP19" i="14"/>
  <c r="DN19" i="14"/>
  <c r="DM19" i="14"/>
  <c r="DL19" i="14"/>
  <c r="DJ19" i="14"/>
  <c r="DK19" i="14" s="1"/>
  <c r="DI19" i="14"/>
  <c r="DH19" i="14"/>
  <c r="DF19" i="14"/>
  <c r="DG19" i="14" s="1"/>
  <c r="DE19" i="14"/>
  <c r="DD19" i="14"/>
  <c r="DB19" i="14"/>
  <c r="DC19" i="14" s="1"/>
  <c r="DA19" i="14"/>
  <c r="CZ19" i="14"/>
  <c r="CX19" i="14"/>
  <c r="CW19" i="14"/>
  <c r="CV19" i="14"/>
  <c r="CT19" i="14"/>
  <c r="CS19" i="14"/>
  <c r="CR19" i="14"/>
  <c r="CP19" i="14"/>
  <c r="CO19" i="14"/>
  <c r="CN19" i="14"/>
  <c r="CL19" i="14"/>
  <c r="CK19" i="14"/>
  <c r="CJ19" i="14"/>
  <c r="CH19" i="14"/>
  <c r="CG19" i="14"/>
  <c r="CF19" i="14"/>
  <c r="CD19" i="14"/>
  <c r="CE19" i="14" s="1"/>
  <c r="CC19" i="14"/>
  <c r="CB19" i="14"/>
  <c r="BZ19" i="14"/>
  <c r="CA19" i="14" s="1"/>
  <c r="BY19" i="14"/>
  <c r="BX19" i="14"/>
  <c r="BV19" i="14"/>
  <c r="BW19" i="14" s="1"/>
  <c r="BU19" i="14"/>
  <c r="BT19" i="14"/>
  <c r="BR19" i="14"/>
  <c r="BS19" i="14" s="1"/>
  <c r="BQ19" i="14"/>
  <c r="BP19" i="14"/>
  <c r="BN19" i="14"/>
  <c r="BM19" i="14"/>
  <c r="BL19" i="14"/>
  <c r="BJ19" i="14"/>
  <c r="BI19" i="14"/>
  <c r="BH19" i="14"/>
  <c r="BF19" i="14"/>
  <c r="BE19" i="14"/>
  <c r="BD19" i="14"/>
  <c r="BB19" i="14"/>
  <c r="BA19" i="14"/>
  <c r="AZ19" i="14"/>
  <c r="AX19" i="14"/>
  <c r="AY19" i="14" s="1"/>
  <c r="AW19" i="14"/>
  <c r="AV19" i="14"/>
  <c r="AT19" i="14"/>
  <c r="AU19" i="14" s="1"/>
  <c r="AS19" i="14"/>
  <c r="AR19" i="14"/>
  <c r="AP19" i="14"/>
  <c r="AQ19" i="14" s="1"/>
  <c r="AO19" i="14"/>
  <c r="AN19" i="14"/>
  <c r="AL19" i="14"/>
  <c r="AM19" i="14" s="1"/>
  <c r="AK19" i="14"/>
  <c r="AJ19" i="14"/>
  <c r="AH19" i="14"/>
  <c r="AG19" i="14"/>
  <c r="AF19" i="14"/>
  <c r="AD19" i="14"/>
  <c r="AC19" i="14"/>
  <c r="AB19" i="14"/>
  <c r="Z19" i="14"/>
  <c r="Y19" i="14"/>
  <c r="X19" i="14"/>
  <c r="V19" i="14"/>
  <c r="U19" i="14"/>
  <c r="T19" i="14"/>
  <c r="R19" i="14"/>
  <c r="S19" i="14" s="1"/>
  <c r="Q19" i="14"/>
  <c r="P19" i="14"/>
  <c r="N19" i="14"/>
  <c r="O19" i="14" s="1"/>
  <c r="M19" i="14"/>
  <c r="L19" i="14"/>
  <c r="J19" i="14"/>
  <c r="K19" i="14" s="1"/>
  <c r="I19" i="14"/>
  <c r="H19" i="14"/>
  <c r="D19" i="14" s="1"/>
  <c r="GT18" i="14"/>
  <c r="GS18" i="14"/>
  <c r="GR18" i="14"/>
  <c r="GP18" i="14"/>
  <c r="GO18" i="14"/>
  <c r="GN18" i="14"/>
  <c r="GL18" i="14"/>
  <c r="GM18" i="14" s="1"/>
  <c r="GK18" i="14"/>
  <c r="GJ18" i="14"/>
  <c r="GH18" i="14"/>
  <c r="GG18" i="14"/>
  <c r="GF18" i="14"/>
  <c r="GD18" i="14"/>
  <c r="GE18" i="14" s="1"/>
  <c r="GC18" i="14"/>
  <c r="GB18" i="14"/>
  <c r="FZ18" i="14"/>
  <c r="GA18" i="14" s="1"/>
  <c r="FY18" i="14"/>
  <c r="FX18" i="14"/>
  <c r="FV18" i="14"/>
  <c r="FW18" i="14" s="1"/>
  <c r="FU18" i="14"/>
  <c r="FT18" i="14"/>
  <c r="FR18" i="14"/>
  <c r="FS18" i="14" s="1"/>
  <c r="FQ18" i="14"/>
  <c r="FP18" i="14"/>
  <c r="FN18" i="14"/>
  <c r="FM18" i="14"/>
  <c r="FL18" i="14"/>
  <c r="FJ18" i="14"/>
  <c r="FI18" i="14"/>
  <c r="FH18" i="14"/>
  <c r="FF18" i="14"/>
  <c r="FG18" i="14" s="1"/>
  <c r="FE18" i="14"/>
  <c r="FD18" i="14"/>
  <c r="FB18" i="14"/>
  <c r="FA18" i="14"/>
  <c r="EZ18" i="14"/>
  <c r="EX18" i="14"/>
  <c r="EY18" i="14" s="1"/>
  <c r="EW18" i="14"/>
  <c r="EV18" i="14"/>
  <c r="ET18" i="14"/>
  <c r="EU18" i="14" s="1"/>
  <c r="ES18" i="14"/>
  <c r="ER18" i="14"/>
  <c r="EP18" i="14"/>
  <c r="EQ18" i="14" s="1"/>
  <c r="EO18" i="14"/>
  <c r="EN18" i="14"/>
  <c r="EL18" i="14"/>
  <c r="EM18" i="14" s="1"/>
  <c r="EK18" i="14"/>
  <c r="EJ18" i="14"/>
  <c r="EH18" i="14"/>
  <c r="EG18" i="14"/>
  <c r="EF18" i="14"/>
  <c r="ED18" i="14"/>
  <c r="EC18" i="14"/>
  <c r="EB18" i="14"/>
  <c r="DZ18" i="14"/>
  <c r="EA18" i="14" s="1"/>
  <c r="DY18" i="14"/>
  <c r="DX18" i="14"/>
  <c r="DV18" i="14"/>
  <c r="DU18" i="14"/>
  <c r="DT18" i="14"/>
  <c r="DR18" i="14"/>
  <c r="DS18" i="14" s="1"/>
  <c r="DQ18" i="14"/>
  <c r="DP18" i="14"/>
  <c r="DN18" i="14"/>
  <c r="DO18" i="14" s="1"/>
  <c r="DM18" i="14"/>
  <c r="DL18" i="14"/>
  <c r="DJ18" i="14"/>
  <c r="DK18" i="14" s="1"/>
  <c r="DI18" i="14"/>
  <c r="DH18" i="14"/>
  <c r="DF18" i="14"/>
  <c r="DG18" i="14" s="1"/>
  <c r="DE18" i="14"/>
  <c r="DD18" i="14"/>
  <c r="DB18" i="14"/>
  <c r="DA18" i="14"/>
  <c r="CZ18" i="14"/>
  <c r="CX18" i="14"/>
  <c r="CW18" i="14"/>
  <c r="CV18" i="14"/>
  <c r="CT18" i="14"/>
  <c r="CU18" i="14" s="1"/>
  <c r="CS18" i="14"/>
  <c r="CR18" i="14"/>
  <c r="CP18" i="14"/>
  <c r="CO18" i="14"/>
  <c r="CN18" i="14"/>
  <c r="CL18" i="14"/>
  <c r="CM18" i="14" s="1"/>
  <c r="CK18" i="14"/>
  <c r="CJ18" i="14"/>
  <c r="CH18" i="14"/>
  <c r="CI18" i="14" s="1"/>
  <c r="CG18" i="14"/>
  <c r="CF18" i="14"/>
  <c r="CD18" i="14"/>
  <c r="CE18" i="14" s="1"/>
  <c r="CC18" i="14"/>
  <c r="CB18" i="14"/>
  <c r="BZ18" i="14"/>
  <c r="CA18" i="14" s="1"/>
  <c r="BY18" i="14"/>
  <c r="BX18" i="14"/>
  <c r="BV18" i="14"/>
  <c r="BU18" i="14"/>
  <c r="BT18" i="14"/>
  <c r="BR18" i="14"/>
  <c r="BQ18" i="14"/>
  <c r="BP18" i="14"/>
  <c r="BN18" i="14"/>
  <c r="BO18" i="14" s="1"/>
  <c r="BM18" i="14"/>
  <c r="BL18" i="14"/>
  <c r="BJ18" i="14"/>
  <c r="BI18" i="14"/>
  <c r="BH18" i="14"/>
  <c r="BF18" i="14"/>
  <c r="BG18" i="14" s="1"/>
  <c r="BE18" i="14"/>
  <c r="BD18" i="14"/>
  <c r="BB18" i="14"/>
  <c r="BC18" i="14" s="1"/>
  <c r="BA18" i="14"/>
  <c r="AZ18" i="14"/>
  <c r="AX18" i="14"/>
  <c r="AY18" i="14" s="1"/>
  <c r="AW18" i="14"/>
  <c r="AV18" i="14"/>
  <c r="AT18" i="14"/>
  <c r="AU18" i="14" s="1"/>
  <c r="AS18" i="14"/>
  <c r="AR18" i="14"/>
  <c r="AP18" i="14"/>
  <c r="AO18" i="14"/>
  <c r="AN18" i="14"/>
  <c r="AL18" i="14"/>
  <c r="AK18" i="14"/>
  <c r="AJ18" i="14"/>
  <c r="AH18" i="14"/>
  <c r="AI18" i="14" s="1"/>
  <c r="AG18" i="14"/>
  <c r="AF18" i="14"/>
  <c r="AD18" i="14"/>
  <c r="AC18" i="14"/>
  <c r="E18" i="14" s="1"/>
  <c r="AB18" i="14"/>
  <c r="Z18" i="14"/>
  <c r="AA18" i="14" s="1"/>
  <c r="Y18" i="14"/>
  <c r="X18" i="14"/>
  <c r="V18" i="14"/>
  <c r="W18" i="14" s="1"/>
  <c r="U18" i="14"/>
  <c r="T18" i="14"/>
  <c r="R18" i="14"/>
  <c r="S18" i="14" s="1"/>
  <c r="Q18" i="14"/>
  <c r="P18" i="14"/>
  <c r="N18" i="14"/>
  <c r="O18" i="14" s="1"/>
  <c r="M18" i="14"/>
  <c r="L18" i="14"/>
  <c r="J18" i="14"/>
  <c r="I18" i="14"/>
  <c r="H18" i="14"/>
  <c r="GT17" i="14"/>
  <c r="GU17" i="14" s="1"/>
  <c r="GS17" i="14"/>
  <c r="GR17" i="14"/>
  <c r="GP17" i="14"/>
  <c r="GO17" i="14"/>
  <c r="GN17" i="14"/>
  <c r="GL17" i="14"/>
  <c r="GM17" i="14" s="1"/>
  <c r="GK17" i="14"/>
  <c r="GJ17" i="14"/>
  <c r="GH17" i="14"/>
  <c r="GI17" i="14" s="1"/>
  <c r="GG17" i="14"/>
  <c r="GF17" i="14"/>
  <c r="GD17" i="14"/>
  <c r="GE17" i="14" s="1"/>
  <c r="GC17" i="14"/>
  <c r="GB17" i="14"/>
  <c r="FZ17" i="14"/>
  <c r="GA17" i="14" s="1"/>
  <c r="FY17" i="14"/>
  <c r="FX17" i="14"/>
  <c r="FV17" i="14"/>
  <c r="FU17" i="14"/>
  <c r="FT17" i="14"/>
  <c r="FR17" i="14"/>
  <c r="FQ17" i="14"/>
  <c r="FP17" i="14"/>
  <c r="FN17" i="14"/>
  <c r="FO17" i="14" s="1"/>
  <c r="FM17" i="14"/>
  <c r="FL17" i="14"/>
  <c r="FJ17" i="14"/>
  <c r="FI17" i="14"/>
  <c r="FH17" i="14"/>
  <c r="FF17" i="14"/>
  <c r="FG17" i="14" s="1"/>
  <c r="FE17" i="14"/>
  <c r="FD17" i="14"/>
  <c r="FB17" i="14"/>
  <c r="FC17" i="14" s="1"/>
  <c r="FA17" i="14"/>
  <c r="EZ17" i="14"/>
  <c r="EX17" i="14"/>
  <c r="EY17" i="14" s="1"/>
  <c r="EW17" i="14"/>
  <c r="EV17" i="14"/>
  <c r="ET17" i="14"/>
  <c r="EU17" i="14" s="1"/>
  <c r="ES17" i="14"/>
  <c r="ER17" i="14"/>
  <c r="EP17" i="14"/>
  <c r="EO17" i="14"/>
  <c r="EN17" i="14"/>
  <c r="EL17" i="14"/>
  <c r="EK17" i="14"/>
  <c r="EJ17" i="14"/>
  <c r="EH17" i="14"/>
  <c r="EG17" i="14"/>
  <c r="EF17" i="14"/>
  <c r="ED17" i="14"/>
  <c r="EE17" i="14" s="1"/>
  <c r="EC17" i="14"/>
  <c r="EB17" i="14"/>
  <c r="DZ17" i="14"/>
  <c r="EA17" i="14" s="1"/>
  <c r="DY17" i="14"/>
  <c r="DX17" i="14"/>
  <c r="DV17" i="14"/>
  <c r="DU17" i="14"/>
  <c r="DT17" i="14"/>
  <c r="DR17" i="14"/>
  <c r="DS17" i="14" s="1"/>
  <c r="DQ17" i="14"/>
  <c r="DP17" i="14"/>
  <c r="DN17" i="14"/>
  <c r="DM17" i="14"/>
  <c r="DO17" i="14" s="1"/>
  <c r="DL17" i="14"/>
  <c r="DJ17" i="14"/>
  <c r="DI17" i="14"/>
  <c r="DH17" i="14"/>
  <c r="DF17" i="14"/>
  <c r="DG17" i="14" s="1"/>
  <c r="DE17" i="14"/>
  <c r="DD17" i="14"/>
  <c r="DB17" i="14"/>
  <c r="DC17" i="14" s="1"/>
  <c r="DA17" i="14"/>
  <c r="CZ17" i="14"/>
  <c r="CY17" i="14"/>
  <c r="CX17" i="14"/>
  <c r="CW17" i="14"/>
  <c r="CV17" i="14"/>
  <c r="CT17" i="14"/>
  <c r="CS17" i="14"/>
  <c r="CR17" i="14"/>
  <c r="CQ17" i="14"/>
  <c r="CP17" i="14"/>
  <c r="CO17" i="14"/>
  <c r="CN17" i="14"/>
  <c r="CL17" i="14"/>
  <c r="CK17" i="14"/>
  <c r="CJ17" i="14"/>
  <c r="CH17" i="14"/>
  <c r="CI17" i="14" s="1"/>
  <c r="CG17" i="14"/>
  <c r="CF17" i="14"/>
  <c r="CD17" i="14"/>
  <c r="CE17" i="14" s="1"/>
  <c r="CC17" i="14"/>
  <c r="CB17" i="14"/>
  <c r="BZ17" i="14"/>
  <c r="BY17" i="14"/>
  <c r="CA17" i="14" s="1"/>
  <c r="BX17" i="14"/>
  <c r="BV17" i="14"/>
  <c r="BU17" i="14"/>
  <c r="BT17" i="14"/>
  <c r="BR17" i="14"/>
  <c r="BS17" i="14" s="1"/>
  <c r="BQ17" i="14"/>
  <c r="BP17" i="14"/>
  <c r="BN17" i="14"/>
  <c r="BO17" i="14" s="1"/>
  <c r="BM17" i="14"/>
  <c r="BL17" i="14"/>
  <c r="BJ17" i="14"/>
  <c r="BK17" i="14" s="1"/>
  <c r="BI17" i="14"/>
  <c r="BH17" i="14"/>
  <c r="BF17" i="14"/>
  <c r="BE17" i="14"/>
  <c r="BD17" i="14"/>
  <c r="BC17" i="14"/>
  <c r="BB17" i="14"/>
  <c r="BA17" i="14"/>
  <c r="AZ17" i="14"/>
  <c r="AX17" i="14"/>
  <c r="AW17" i="14"/>
  <c r="AV17" i="14"/>
  <c r="AT17" i="14"/>
  <c r="AU17" i="14" s="1"/>
  <c r="AS17" i="14"/>
  <c r="AR17" i="14"/>
  <c r="AP17" i="14"/>
  <c r="AQ17" i="14" s="1"/>
  <c r="AO17" i="14"/>
  <c r="AN17" i="14"/>
  <c r="AM17" i="14"/>
  <c r="AL17" i="14"/>
  <c r="AK17" i="14"/>
  <c r="AJ17" i="14"/>
  <c r="AH17" i="14"/>
  <c r="AG17" i="14"/>
  <c r="AF17" i="14"/>
  <c r="AE17" i="14"/>
  <c r="AD17" i="14"/>
  <c r="AC17" i="14"/>
  <c r="AB17" i="14"/>
  <c r="Z17" i="14"/>
  <c r="Y17" i="14"/>
  <c r="X17" i="14"/>
  <c r="V17" i="14"/>
  <c r="U17" i="14"/>
  <c r="T17" i="14"/>
  <c r="R17" i="14"/>
  <c r="Q17" i="14"/>
  <c r="S17" i="14" s="1"/>
  <c r="P17" i="14"/>
  <c r="N17" i="14"/>
  <c r="O17" i="14" s="1"/>
  <c r="M17" i="14"/>
  <c r="E17" i="14" s="1"/>
  <c r="L17" i="14"/>
  <c r="J17" i="14"/>
  <c r="I17" i="14"/>
  <c r="K17" i="14" s="1"/>
  <c r="H17" i="14"/>
  <c r="D17" i="14" s="1"/>
  <c r="GT16" i="14"/>
  <c r="GU16" i="14" s="1"/>
  <c r="GS16" i="14"/>
  <c r="GR16" i="14"/>
  <c r="GP16" i="14"/>
  <c r="GO16" i="14"/>
  <c r="GN16" i="14"/>
  <c r="GL16" i="14"/>
  <c r="GK16" i="14"/>
  <c r="GJ16" i="14"/>
  <c r="GH16" i="14"/>
  <c r="GG16" i="14"/>
  <c r="GF16" i="14"/>
  <c r="GD16" i="14"/>
  <c r="GE16" i="14" s="1"/>
  <c r="GC16" i="14"/>
  <c r="GB16" i="14"/>
  <c r="FZ16" i="14"/>
  <c r="GA16" i="14" s="1"/>
  <c r="FY16" i="14"/>
  <c r="FX16" i="14"/>
  <c r="FV16" i="14"/>
  <c r="FW16" i="14" s="1"/>
  <c r="FU16" i="14"/>
  <c r="FT16" i="14"/>
  <c r="FR16" i="14"/>
  <c r="FQ16" i="14"/>
  <c r="FP16" i="14"/>
  <c r="FN16" i="14"/>
  <c r="FO16" i="14" s="1"/>
  <c r="FM16" i="14"/>
  <c r="FL16" i="14"/>
  <c r="FJ16" i="14"/>
  <c r="FI16" i="14"/>
  <c r="FH16" i="14"/>
  <c r="FF16" i="14"/>
  <c r="FE16" i="14"/>
  <c r="FD16" i="14"/>
  <c r="FB16" i="14"/>
  <c r="FA16" i="14"/>
  <c r="EZ16" i="14"/>
  <c r="EX16" i="14"/>
  <c r="EY16" i="14" s="1"/>
  <c r="EW16" i="14"/>
  <c r="EV16" i="14"/>
  <c r="ET16" i="14"/>
  <c r="EU16" i="14" s="1"/>
  <c r="ES16" i="14"/>
  <c r="ER16" i="14"/>
  <c r="EP16" i="14"/>
  <c r="EQ16" i="14" s="1"/>
  <c r="EO16" i="14"/>
  <c r="EN16" i="14"/>
  <c r="EL16" i="14"/>
  <c r="EK16" i="14"/>
  <c r="EJ16" i="14"/>
  <c r="EH16" i="14"/>
  <c r="EI16" i="14" s="1"/>
  <c r="EG16" i="14"/>
  <c r="EF16" i="14"/>
  <c r="ED16" i="14"/>
  <c r="EC16" i="14"/>
  <c r="EB16" i="14"/>
  <c r="DZ16" i="14"/>
  <c r="DY16" i="14"/>
  <c r="DX16" i="14"/>
  <c r="DV16" i="14"/>
  <c r="DU16" i="14"/>
  <c r="DT16" i="14"/>
  <c r="DR16" i="14"/>
  <c r="DS16" i="14" s="1"/>
  <c r="DQ16" i="14"/>
  <c r="DP16" i="14"/>
  <c r="DN16" i="14"/>
  <c r="DO16" i="14" s="1"/>
  <c r="DM16" i="14"/>
  <c r="DL16" i="14"/>
  <c r="DJ16" i="14"/>
  <c r="DK16" i="14" s="1"/>
  <c r="DI16" i="14"/>
  <c r="DH16" i="14"/>
  <c r="DF16" i="14"/>
  <c r="DE16" i="14"/>
  <c r="DD16" i="14"/>
  <c r="DB16" i="14"/>
  <c r="DC16" i="14" s="1"/>
  <c r="DA16" i="14"/>
  <c r="CZ16" i="14"/>
  <c r="CX16" i="14"/>
  <c r="CW16" i="14"/>
  <c r="CV16" i="14"/>
  <c r="CT16" i="14"/>
  <c r="CS16" i="14"/>
  <c r="CR16" i="14"/>
  <c r="CP16" i="14"/>
  <c r="CO16" i="14"/>
  <c r="CN16" i="14"/>
  <c r="CL16" i="14"/>
  <c r="CM16" i="14" s="1"/>
  <c r="CK16" i="14"/>
  <c r="CJ16" i="14"/>
  <c r="CH16" i="14"/>
  <c r="CI16" i="14" s="1"/>
  <c r="CG16" i="14"/>
  <c r="CF16" i="14"/>
  <c r="CD16" i="14"/>
  <c r="CE16" i="14" s="1"/>
  <c r="CC16" i="14"/>
  <c r="CB16" i="14"/>
  <c r="BZ16" i="14"/>
  <c r="BY16" i="14"/>
  <c r="BX16" i="14"/>
  <c r="BV16" i="14"/>
  <c r="BW16" i="14" s="1"/>
  <c r="BU16" i="14"/>
  <c r="BT16" i="14"/>
  <c r="BR16" i="14"/>
  <c r="BQ16" i="14"/>
  <c r="BP16" i="14"/>
  <c r="BN16" i="14"/>
  <c r="BM16" i="14"/>
  <c r="BL16" i="14"/>
  <c r="BJ16" i="14"/>
  <c r="BI16" i="14"/>
  <c r="BH16" i="14"/>
  <c r="BF16" i="14"/>
  <c r="BG16" i="14" s="1"/>
  <c r="BE16" i="14"/>
  <c r="BD16" i="14"/>
  <c r="BB16" i="14"/>
  <c r="BC16" i="14" s="1"/>
  <c r="BA16" i="14"/>
  <c r="AZ16" i="14"/>
  <c r="AX16" i="14"/>
  <c r="AY16" i="14" s="1"/>
  <c r="AW16" i="14"/>
  <c r="AV16" i="14"/>
  <c r="AT16" i="14"/>
  <c r="AS16" i="14"/>
  <c r="AR16" i="14"/>
  <c r="AP16" i="14"/>
  <c r="AQ16" i="14" s="1"/>
  <c r="AO16" i="14"/>
  <c r="AN16" i="14"/>
  <c r="AL16" i="14"/>
  <c r="AK16" i="14"/>
  <c r="AJ16" i="14"/>
  <c r="AH16" i="14"/>
  <c r="AG16" i="14"/>
  <c r="AF16" i="14"/>
  <c r="AD16" i="14"/>
  <c r="AC16" i="14"/>
  <c r="AB16" i="14"/>
  <c r="Z16" i="14"/>
  <c r="AA16" i="14" s="1"/>
  <c r="Y16" i="14"/>
  <c r="X16" i="14"/>
  <c r="V16" i="14"/>
  <c r="W16" i="14" s="1"/>
  <c r="U16" i="14"/>
  <c r="T16" i="14"/>
  <c r="R16" i="14"/>
  <c r="S16" i="14" s="1"/>
  <c r="Q16" i="14"/>
  <c r="P16" i="14"/>
  <c r="N16" i="14"/>
  <c r="M16" i="14"/>
  <c r="L16" i="14"/>
  <c r="J16" i="14"/>
  <c r="K16" i="14" s="1"/>
  <c r="I16" i="14"/>
  <c r="H16" i="14"/>
  <c r="D16" i="14" s="1"/>
  <c r="E16" i="14"/>
  <c r="GT15" i="14"/>
  <c r="GS15" i="14"/>
  <c r="GR15" i="14"/>
  <c r="GP15" i="14"/>
  <c r="GO15" i="14"/>
  <c r="GN15" i="14"/>
  <c r="GL15" i="14"/>
  <c r="GM15" i="14" s="1"/>
  <c r="GK15" i="14"/>
  <c r="GJ15" i="14"/>
  <c r="GH15" i="14"/>
  <c r="GI15" i="14" s="1"/>
  <c r="GG15" i="14"/>
  <c r="GF15" i="14"/>
  <c r="GD15" i="14"/>
  <c r="GE15" i="14" s="1"/>
  <c r="GC15" i="14"/>
  <c r="GB15" i="14"/>
  <c r="FZ15" i="14"/>
  <c r="FY15" i="14"/>
  <c r="FX15" i="14"/>
  <c r="FV15" i="14"/>
  <c r="FW15" i="14" s="1"/>
  <c r="FU15" i="14"/>
  <c r="FT15" i="14"/>
  <c r="FR15" i="14"/>
  <c r="FQ15" i="14"/>
  <c r="FP15" i="14"/>
  <c r="FN15" i="14"/>
  <c r="FM15" i="14"/>
  <c r="FL15" i="14"/>
  <c r="FJ15" i="14"/>
  <c r="FI15" i="14"/>
  <c r="FH15" i="14"/>
  <c r="FF15" i="14"/>
  <c r="FG15" i="14" s="1"/>
  <c r="FE15" i="14"/>
  <c r="FD15" i="14"/>
  <c r="FB15" i="14"/>
  <c r="FC15" i="14" s="1"/>
  <c r="FA15" i="14"/>
  <c r="EZ15" i="14"/>
  <c r="EX15" i="14"/>
  <c r="EY15" i="14" s="1"/>
  <c r="EW15" i="14"/>
  <c r="EV15" i="14"/>
  <c r="ET15" i="14"/>
  <c r="ES15" i="14"/>
  <c r="ER15" i="14"/>
  <c r="EP15" i="14"/>
  <c r="EQ15" i="14" s="1"/>
  <c r="EO15" i="14"/>
  <c r="EN15" i="14"/>
  <c r="EL15" i="14"/>
  <c r="EK15" i="14"/>
  <c r="EJ15" i="14"/>
  <c r="EH15" i="14"/>
  <c r="EG15" i="14"/>
  <c r="EF15" i="14"/>
  <c r="ED15" i="14"/>
  <c r="EC15" i="14"/>
  <c r="EB15" i="14"/>
  <c r="DZ15" i="14"/>
  <c r="EA15" i="14" s="1"/>
  <c r="DY15" i="14"/>
  <c r="DX15" i="14"/>
  <c r="DV15" i="14"/>
  <c r="DW15" i="14" s="1"/>
  <c r="DU15" i="14"/>
  <c r="DT15" i="14"/>
  <c r="DR15" i="14"/>
  <c r="DS15" i="14" s="1"/>
  <c r="DQ15" i="14"/>
  <c r="DP15" i="14"/>
  <c r="DN15" i="14"/>
  <c r="DM15" i="14"/>
  <c r="DL15" i="14"/>
  <c r="DJ15" i="14"/>
  <c r="DK15" i="14" s="1"/>
  <c r="DI15" i="14"/>
  <c r="DH15" i="14"/>
  <c r="DF15" i="14"/>
  <c r="DE15" i="14"/>
  <c r="DD15" i="14"/>
  <c r="DB15" i="14"/>
  <c r="DC15" i="14" s="1"/>
  <c r="DA15" i="14"/>
  <c r="CZ15" i="14"/>
  <c r="CX15" i="14"/>
  <c r="CY15" i="14" s="1"/>
  <c r="CW15" i="14"/>
  <c r="CV15" i="14"/>
  <c r="CT15" i="14"/>
  <c r="CU15" i="14" s="1"/>
  <c r="CS15" i="14"/>
  <c r="CR15" i="14"/>
  <c r="CP15" i="14"/>
  <c r="CO15" i="14"/>
  <c r="CN15" i="14"/>
  <c r="CM15" i="14"/>
  <c r="CL15" i="14"/>
  <c r="CK15" i="14"/>
  <c r="CJ15" i="14"/>
  <c r="CH15" i="14"/>
  <c r="CI15" i="14" s="1"/>
  <c r="CG15" i="14"/>
  <c r="CF15" i="14"/>
  <c r="CD15" i="14"/>
  <c r="CE15" i="14" s="1"/>
  <c r="CC15" i="14"/>
  <c r="CB15" i="14"/>
  <c r="BZ15" i="14"/>
  <c r="CA15" i="14" s="1"/>
  <c r="BY15" i="14"/>
  <c r="BX15" i="14"/>
  <c r="BV15" i="14"/>
  <c r="BU15" i="14"/>
  <c r="BW15" i="14" s="1"/>
  <c r="BT15" i="14"/>
  <c r="BR15" i="14"/>
  <c r="BQ15" i="14"/>
  <c r="BP15" i="14"/>
  <c r="BN15" i="14"/>
  <c r="BO15" i="14" s="1"/>
  <c r="BM15" i="14"/>
  <c r="BL15" i="14"/>
  <c r="BJ15" i="14"/>
  <c r="BI15" i="14"/>
  <c r="BH15" i="14"/>
  <c r="BF15" i="14"/>
  <c r="BE15" i="14"/>
  <c r="BG15" i="14" s="1"/>
  <c r="BD15" i="14"/>
  <c r="BB15" i="14"/>
  <c r="BC15" i="14" s="1"/>
  <c r="BA15" i="14"/>
  <c r="AZ15" i="14"/>
  <c r="AY15" i="14"/>
  <c r="AX15" i="14"/>
  <c r="AW15" i="14"/>
  <c r="AV15" i="14"/>
  <c r="AT15" i="14"/>
  <c r="AS15" i="14"/>
  <c r="AR15" i="14"/>
  <c r="AP15" i="14"/>
  <c r="AQ15" i="14" s="1"/>
  <c r="AO15" i="14"/>
  <c r="AN15" i="14"/>
  <c r="AL15" i="14"/>
  <c r="AM15" i="14" s="1"/>
  <c r="AK15" i="14"/>
  <c r="AJ15" i="14"/>
  <c r="AH15" i="14"/>
  <c r="AG15" i="14"/>
  <c r="AF15" i="14"/>
  <c r="AD15" i="14"/>
  <c r="AC15" i="14"/>
  <c r="AB15" i="14"/>
  <c r="AA15" i="14"/>
  <c r="Z15" i="14"/>
  <c r="Y15" i="14"/>
  <c r="X15" i="14"/>
  <c r="D15" i="14" s="1"/>
  <c r="V15" i="14"/>
  <c r="W15" i="14" s="1"/>
  <c r="U15" i="14"/>
  <c r="T15" i="14"/>
  <c r="R15" i="14"/>
  <c r="S15" i="14" s="1"/>
  <c r="Q15" i="14"/>
  <c r="P15" i="14"/>
  <c r="N15" i="14"/>
  <c r="M15" i="14"/>
  <c r="E15" i="14" s="1"/>
  <c r="L15" i="14"/>
  <c r="K15" i="14"/>
  <c r="J15" i="14"/>
  <c r="I15" i="14"/>
  <c r="H15" i="14"/>
  <c r="GT14" i="14"/>
  <c r="GU14" i="14" s="1"/>
  <c r="GS14" i="14"/>
  <c r="GR14" i="14"/>
  <c r="GP14" i="14"/>
  <c r="GO14" i="14"/>
  <c r="GN14" i="14"/>
  <c r="GL14" i="14"/>
  <c r="GK14" i="14"/>
  <c r="GM14" i="14" s="1"/>
  <c r="GJ14" i="14"/>
  <c r="GH14" i="14"/>
  <c r="GI14" i="14" s="1"/>
  <c r="GG14" i="14"/>
  <c r="GF14" i="14"/>
  <c r="GE14" i="14"/>
  <c r="GD14" i="14"/>
  <c r="GC14" i="14"/>
  <c r="GB14" i="14"/>
  <c r="FZ14" i="14"/>
  <c r="FY14" i="14"/>
  <c r="FX14" i="14"/>
  <c r="FV14" i="14"/>
  <c r="FU14" i="14"/>
  <c r="FT14" i="14"/>
  <c r="FR14" i="14"/>
  <c r="FS14" i="14" s="1"/>
  <c r="FQ14" i="14"/>
  <c r="FP14" i="14"/>
  <c r="FN14" i="14"/>
  <c r="FO14" i="14" s="1"/>
  <c r="FM14" i="14"/>
  <c r="FL14" i="14"/>
  <c r="FJ14" i="14"/>
  <c r="FI14" i="14"/>
  <c r="FH14" i="14"/>
  <c r="FG14" i="14"/>
  <c r="FF14" i="14"/>
  <c r="FE14" i="14"/>
  <c r="FD14" i="14"/>
  <c r="FB14" i="14"/>
  <c r="FC14" i="14" s="1"/>
  <c r="FA14" i="14"/>
  <c r="EZ14" i="14"/>
  <c r="EX14" i="14"/>
  <c r="EY14" i="14" s="1"/>
  <c r="EW14" i="14"/>
  <c r="EV14" i="14"/>
  <c r="ET14" i="14"/>
  <c r="EU14" i="14" s="1"/>
  <c r="ES14" i="14"/>
  <c r="ER14" i="14"/>
  <c r="EQ14" i="14"/>
  <c r="EP14" i="14"/>
  <c r="EO14" i="14"/>
  <c r="EN14" i="14"/>
  <c r="EL14" i="14"/>
  <c r="EK14" i="14"/>
  <c r="EJ14" i="14"/>
  <c r="EH14" i="14"/>
  <c r="EI14" i="14" s="1"/>
  <c r="EG14" i="14"/>
  <c r="EF14" i="14"/>
  <c r="ED14" i="14"/>
  <c r="EC14" i="14"/>
  <c r="EB14" i="14"/>
  <c r="EA14" i="14"/>
  <c r="DZ14" i="14"/>
  <c r="DY14" i="14"/>
  <c r="DX14" i="14"/>
  <c r="DV14" i="14"/>
  <c r="DW14" i="14" s="1"/>
  <c r="DU14" i="14"/>
  <c r="DT14" i="14"/>
  <c r="DR14" i="14"/>
  <c r="DS14" i="14" s="1"/>
  <c r="DQ14" i="14"/>
  <c r="DP14" i="14"/>
  <c r="DN14" i="14"/>
  <c r="DM14" i="14"/>
  <c r="DL14" i="14"/>
  <c r="DJ14" i="14"/>
  <c r="DI14" i="14"/>
  <c r="DK14" i="14" s="1"/>
  <c r="DH14" i="14"/>
  <c r="DF14" i="14"/>
  <c r="DG14" i="14" s="1"/>
  <c r="DE14" i="14"/>
  <c r="DD14" i="14"/>
  <c r="DB14" i="14"/>
  <c r="DA14" i="14"/>
  <c r="CZ14" i="14"/>
  <c r="CX14" i="14"/>
  <c r="CW14" i="14"/>
  <c r="CV14" i="14"/>
  <c r="CU14" i="14"/>
  <c r="CT14" i="14"/>
  <c r="CS14" i="14"/>
  <c r="CR14" i="14"/>
  <c r="CP14" i="14"/>
  <c r="CQ14" i="14" s="1"/>
  <c r="CO14" i="14"/>
  <c r="CN14" i="14"/>
  <c r="CL14" i="14"/>
  <c r="CM14" i="14" s="1"/>
  <c r="CK14" i="14"/>
  <c r="CJ14" i="14"/>
  <c r="CH14" i="14"/>
  <c r="CG14" i="14"/>
  <c r="CF14" i="14"/>
  <c r="CE14" i="14"/>
  <c r="CD14" i="14"/>
  <c r="CC14" i="14"/>
  <c r="CB14" i="14"/>
  <c r="BZ14" i="14"/>
  <c r="CA14" i="14" s="1"/>
  <c r="BY14" i="14"/>
  <c r="BX14" i="14"/>
  <c r="BV14" i="14"/>
  <c r="BW14" i="14" s="1"/>
  <c r="BU14" i="14"/>
  <c r="BT14" i="14"/>
  <c r="BR14" i="14"/>
  <c r="BS14" i="14" s="1"/>
  <c r="BQ14" i="14"/>
  <c r="BP14" i="14"/>
  <c r="BN14" i="14"/>
  <c r="BM14" i="14"/>
  <c r="BO14" i="14" s="1"/>
  <c r="BL14" i="14"/>
  <c r="BJ14" i="14"/>
  <c r="BI14" i="14"/>
  <c r="BH14" i="14"/>
  <c r="BF14" i="14"/>
  <c r="BG14" i="14" s="1"/>
  <c r="BE14" i="14"/>
  <c r="BD14" i="14"/>
  <c r="BB14" i="14"/>
  <c r="BA14" i="14"/>
  <c r="AZ14" i="14"/>
  <c r="AX14" i="14"/>
  <c r="AW14" i="14"/>
  <c r="AY14" i="14" s="1"/>
  <c r="AV14" i="14"/>
  <c r="AT14" i="14"/>
  <c r="AU14" i="14" s="1"/>
  <c r="AS14" i="14"/>
  <c r="AR14" i="14"/>
  <c r="AQ14" i="14"/>
  <c r="AP14" i="14"/>
  <c r="AO14" i="14"/>
  <c r="AN14" i="14"/>
  <c r="AL14" i="14"/>
  <c r="AK14" i="14"/>
  <c r="AJ14" i="14"/>
  <c r="AH14" i="14"/>
  <c r="AI14" i="14" s="1"/>
  <c r="AG14" i="14"/>
  <c r="AF14" i="14"/>
  <c r="AD14" i="14"/>
  <c r="AE14" i="14" s="1"/>
  <c r="AC14" i="14"/>
  <c r="AB14" i="14"/>
  <c r="Z14" i="14"/>
  <c r="AA14" i="14" s="1"/>
  <c r="Y14" i="14"/>
  <c r="X14" i="14"/>
  <c r="V14" i="14"/>
  <c r="U14" i="14"/>
  <c r="T14" i="14"/>
  <c r="S14" i="14"/>
  <c r="R14" i="14"/>
  <c r="Q14" i="14"/>
  <c r="P14" i="14"/>
  <c r="N14" i="14"/>
  <c r="O14" i="14" s="1"/>
  <c r="M14" i="14"/>
  <c r="L14" i="14"/>
  <c r="J14" i="14"/>
  <c r="I14" i="14"/>
  <c r="H14" i="14"/>
  <c r="GT13" i="14"/>
  <c r="GS13" i="14"/>
  <c r="GU13" i="14" s="1"/>
  <c r="GR13" i="14"/>
  <c r="GP13" i="14"/>
  <c r="GO13" i="14"/>
  <c r="GN13" i="14"/>
  <c r="GL13" i="14"/>
  <c r="GM13" i="14" s="1"/>
  <c r="GK13" i="14"/>
  <c r="GJ13" i="14"/>
  <c r="GH13" i="14"/>
  <c r="GG13" i="14"/>
  <c r="GF13" i="14"/>
  <c r="GD13" i="14"/>
  <c r="GC13" i="14"/>
  <c r="GE13" i="14" s="1"/>
  <c r="GB13" i="14"/>
  <c r="FZ13" i="14"/>
  <c r="GA13" i="14" s="1"/>
  <c r="FY13" i="14"/>
  <c r="FX13" i="14"/>
  <c r="FW13" i="14"/>
  <c r="FV13" i="14"/>
  <c r="FU13" i="14"/>
  <c r="FT13" i="14"/>
  <c r="FR13" i="14"/>
  <c r="FQ13" i="14"/>
  <c r="FP13" i="14"/>
  <c r="FN13" i="14"/>
  <c r="FO13" i="14" s="1"/>
  <c r="FM13" i="14"/>
  <c r="FL13" i="14"/>
  <c r="FJ13" i="14"/>
  <c r="FK13" i="14" s="1"/>
  <c r="FI13" i="14"/>
  <c r="FH13" i="14"/>
  <c r="FF13" i="14"/>
  <c r="FG13" i="14" s="1"/>
  <c r="FE13" i="14"/>
  <c r="FD13" i="14"/>
  <c r="FB13" i="14"/>
  <c r="FA13" i="14"/>
  <c r="EZ13" i="14"/>
  <c r="EY13" i="14"/>
  <c r="EX13" i="14"/>
  <c r="EW13" i="14"/>
  <c r="EV13" i="14"/>
  <c r="ET13" i="14"/>
  <c r="EU13" i="14" s="1"/>
  <c r="ES13" i="14"/>
  <c r="ER13" i="14"/>
  <c r="EP13" i="14"/>
  <c r="EQ13" i="14" s="1"/>
  <c r="EO13" i="14"/>
  <c r="EN13" i="14"/>
  <c r="EL13" i="14"/>
  <c r="EM13" i="14" s="1"/>
  <c r="EK13" i="14"/>
  <c r="EJ13" i="14"/>
  <c r="EH13" i="14"/>
  <c r="EG13" i="14"/>
  <c r="EI13" i="14" s="1"/>
  <c r="EF13" i="14"/>
  <c r="ED13" i="14"/>
  <c r="EC13" i="14"/>
  <c r="EB13" i="14"/>
  <c r="DZ13" i="14"/>
  <c r="EA13" i="14" s="1"/>
  <c r="DY13" i="14"/>
  <c r="DX13" i="14"/>
  <c r="DV13" i="14"/>
  <c r="DU13" i="14"/>
  <c r="DT13" i="14"/>
  <c r="DR13" i="14"/>
  <c r="DQ13" i="14"/>
  <c r="DS13" i="14" s="1"/>
  <c r="DP13" i="14"/>
  <c r="DN13" i="14"/>
  <c r="DO13" i="14" s="1"/>
  <c r="DM13" i="14"/>
  <c r="DL13" i="14"/>
  <c r="DK13" i="14"/>
  <c r="DJ13" i="14"/>
  <c r="DI13" i="14"/>
  <c r="DH13" i="14"/>
  <c r="DF13" i="14"/>
  <c r="DE13" i="14"/>
  <c r="DD13" i="14"/>
  <c r="DB13" i="14"/>
  <c r="DC13" i="14" s="1"/>
  <c r="DA13" i="14"/>
  <c r="CZ13" i="14"/>
  <c r="CX13" i="14"/>
  <c r="CY13" i="14" s="1"/>
  <c r="CW13" i="14"/>
  <c r="CV13" i="14"/>
  <c r="CT13" i="14"/>
  <c r="CU13" i="14" s="1"/>
  <c r="CS13" i="14"/>
  <c r="CR13" i="14"/>
  <c r="CP13" i="14"/>
  <c r="CO13" i="14"/>
  <c r="CN13" i="14"/>
  <c r="CM13" i="14"/>
  <c r="CL13" i="14"/>
  <c r="CK13" i="14"/>
  <c r="CJ13" i="14"/>
  <c r="CH13" i="14"/>
  <c r="CI13" i="14" s="1"/>
  <c r="CG13" i="14"/>
  <c r="CF13" i="14"/>
  <c r="CD13" i="14"/>
  <c r="CE13" i="14" s="1"/>
  <c r="CC13" i="14"/>
  <c r="CB13" i="14"/>
  <c r="BZ13" i="14"/>
  <c r="CA13" i="14" s="1"/>
  <c r="BY13" i="14"/>
  <c r="BX13" i="14"/>
  <c r="BV13" i="14"/>
  <c r="BU13" i="14"/>
  <c r="BW13" i="14" s="1"/>
  <c r="BT13" i="14"/>
  <c r="BR13" i="14"/>
  <c r="BQ13" i="14"/>
  <c r="BP13" i="14"/>
  <c r="BN13" i="14"/>
  <c r="BO13" i="14" s="1"/>
  <c r="BM13" i="14"/>
  <c r="BL13" i="14"/>
  <c r="BJ13" i="14"/>
  <c r="BI13" i="14"/>
  <c r="BI12" i="14" s="1"/>
  <c r="BH13" i="14"/>
  <c r="BF13" i="14"/>
  <c r="BE13" i="14"/>
  <c r="BG13" i="14" s="1"/>
  <c r="BD13" i="14"/>
  <c r="BB13" i="14"/>
  <c r="BC13" i="14" s="1"/>
  <c r="BA13" i="14"/>
  <c r="AZ13" i="14"/>
  <c r="AZ12" i="14" s="1"/>
  <c r="AY13" i="14"/>
  <c r="AX13" i="14"/>
  <c r="AW13" i="14"/>
  <c r="AV13" i="14"/>
  <c r="AT13" i="14"/>
  <c r="AS13" i="14"/>
  <c r="AR13" i="14"/>
  <c r="AP13" i="14"/>
  <c r="AQ13" i="14" s="1"/>
  <c r="AO13" i="14"/>
  <c r="AN13" i="14"/>
  <c r="AL13" i="14"/>
  <c r="AM13" i="14" s="1"/>
  <c r="AK13" i="14"/>
  <c r="AJ13" i="14"/>
  <c r="AH13" i="14"/>
  <c r="AG13" i="14"/>
  <c r="AF13" i="14"/>
  <c r="AD13" i="14"/>
  <c r="AC13" i="14"/>
  <c r="AB13" i="14"/>
  <c r="AA13" i="14"/>
  <c r="Z13" i="14"/>
  <c r="Y13" i="14"/>
  <c r="Y12" i="14" s="1"/>
  <c r="X13" i="14"/>
  <c r="X12" i="14" s="1"/>
  <c r="X11" i="14" s="1"/>
  <c r="V13" i="14"/>
  <c r="U13" i="14"/>
  <c r="T13" i="14"/>
  <c r="T12" i="14" s="1"/>
  <c r="T11" i="14" s="1"/>
  <c r="R13" i="14"/>
  <c r="S13" i="14" s="1"/>
  <c r="Q13" i="14"/>
  <c r="P13" i="14"/>
  <c r="P12" i="14" s="1"/>
  <c r="N13" i="14"/>
  <c r="O13" i="14" s="1"/>
  <c r="M13" i="14"/>
  <c r="L13" i="14"/>
  <c r="J13" i="14"/>
  <c r="F13" i="14" s="1"/>
  <c r="I13" i="14"/>
  <c r="E13" i="14" s="1"/>
  <c r="H13" i="14"/>
  <c r="GT12" i="14"/>
  <c r="GT11" i="14" s="1"/>
  <c r="GS12" i="14"/>
  <c r="GS11" i="14" s="1"/>
  <c r="GR12" i="14"/>
  <c r="GR11" i="14" s="1"/>
  <c r="GP12" i="14"/>
  <c r="GO12" i="14"/>
  <c r="GO11" i="14" s="1"/>
  <c r="GN12" i="14"/>
  <c r="GL12" i="14"/>
  <c r="GL11" i="14" s="1"/>
  <c r="GM11" i="14" s="1"/>
  <c r="GK12" i="14"/>
  <c r="GK11" i="14" s="1"/>
  <c r="GJ12" i="14"/>
  <c r="GJ11" i="14" s="1"/>
  <c r="GH12" i="14"/>
  <c r="GI12" i="14" s="1"/>
  <c r="GG12" i="14"/>
  <c r="GF12" i="14"/>
  <c r="GF11" i="14" s="1"/>
  <c r="GE12" i="14"/>
  <c r="GD12" i="14"/>
  <c r="GC12" i="14"/>
  <c r="GB12" i="14"/>
  <c r="GB11" i="14" s="1"/>
  <c r="FZ12" i="14"/>
  <c r="FY12" i="14"/>
  <c r="FY11" i="14" s="1"/>
  <c r="FX12" i="14"/>
  <c r="FV12" i="14"/>
  <c r="FW12" i="14" s="1"/>
  <c r="FU12" i="14"/>
  <c r="FT12" i="14"/>
  <c r="FR12" i="14"/>
  <c r="FS12" i="14" s="1"/>
  <c r="FQ12" i="14"/>
  <c r="FQ11" i="14" s="1"/>
  <c r="FP12" i="14"/>
  <c r="FP11" i="14" s="1"/>
  <c r="FN12" i="14"/>
  <c r="FM12" i="14"/>
  <c r="FM11" i="14" s="1"/>
  <c r="FL12" i="14"/>
  <c r="FL11" i="14" s="1"/>
  <c r="FI12" i="14"/>
  <c r="FH12" i="14"/>
  <c r="FG12" i="14"/>
  <c r="FF12" i="14"/>
  <c r="FE12" i="14"/>
  <c r="FE11" i="14" s="1"/>
  <c r="FD12" i="14"/>
  <c r="FB12" i="14"/>
  <c r="FC12" i="14" s="1"/>
  <c r="FA12" i="14"/>
  <c r="EZ12" i="14"/>
  <c r="EY12" i="14"/>
  <c r="EX12" i="14"/>
  <c r="EW12" i="14"/>
  <c r="EV12" i="14"/>
  <c r="EV11" i="14" s="1"/>
  <c r="ET12" i="14"/>
  <c r="ES12" i="14"/>
  <c r="ER12" i="14"/>
  <c r="EO12" i="14"/>
  <c r="EN12" i="14"/>
  <c r="EL12" i="14"/>
  <c r="EK12" i="14"/>
  <c r="EJ12" i="14"/>
  <c r="EH12" i="14"/>
  <c r="EF12" i="14"/>
  <c r="ED12" i="14"/>
  <c r="EC12" i="14"/>
  <c r="EB12" i="14"/>
  <c r="EA12" i="14"/>
  <c r="DZ12" i="14"/>
  <c r="DY12" i="14"/>
  <c r="DX12" i="14"/>
  <c r="DV12" i="14"/>
  <c r="DW12" i="14" s="1"/>
  <c r="DU12" i="14"/>
  <c r="DT12" i="14"/>
  <c r="DR12" i="14"/>
  <c r="DS12" i="14" s="1"/>
  <c r="DQ12" i="14"/>
  <c r="DP12" i="14"/>
  <c r="DN12" i="14"/>
  <c r="DO12" i="14" s="1"/>
  <c r="DM12" i="14"/>
  <c r="DL12" i="14"/>
  <c r="DJ12" i="14"/>
  <c r="DK12" i="14" s="1"/>
  <c r="DI12" i="14"/>
  <c r="DH12" i="14"/>
  <c r="DF12" i="14"/>
  <c r="DE12" i="14"/>
  <c r="DD12" i="14"/>
  <c r="DB12" i="14"/>
  <c r="DC12" i="14" s="1"/>
  <c r="DA12" i="14"/>
  <c r="CZ12" i="14"/>
  <c r="CX12" i="14"/>
  <c r="CY12" i="14" s="1"/>
  <c r="CW12" i="14"/>
  <c r="CV12" i="14"/>
  <c r="CT12" i="14"/>
  <c r="CS12" i="14"/>
  <c r="CS11" i="14" s="1"/>
  <c r="CR12" i="14"/>
  <c r="CP12" i="14"/>
  <c r="CO12" i="14"/>
  <c r="CO11" i="14" s="1"/>
  <c r="CN12" i="14"/>
  <c r="CL12" i="14"/>
  <c r="CM12" i="14" s="1"/>
  <c r="CK12" i="14"/>
  <c r="CJ12" i="14"/>
  <c r="CJ11" i="14" s="1"/>
  <c r="CH12" i="14"/>
  <c r="CG12" i="14"/>
  <c r="CF12" i="14"/>
  <c r="CF11" i="14" s="1"/>
  <c r="CD12" i="14"/>
  <c r="CE12" i="14" s="1"/>
  <c r="CC12" i="14"/>
  <c r="CC11" i="14" s="1"/>
  <c r="CB12" i="14"/>
  <c r="BZ12" i="14"/>
  <c r="CA12" i="14" s="1"/>
  <c r="BY12" i="14"/>
  <c r="BX12" i="14"/>
  <c r="BW12" i="14"/>
  <c r="BV12" i="14"/>
  <c r="BU12" i="14"/>
  <c r="BT12" i="14"/>
  <c r="BT11" i="14" s="1"/>
  <c r="BQ12" i="14"/>
  <c r="BQ11" i="14" s="1"/>
  <c r="BP12" i="14"/>
  <c r="BP11" i="14" s="1"/>
  <c r="BM12" i="14"/>
  <c r="BM11" i="14" s="1"/>
  <c r="BL12" i="14"/>
  <c r="BJ12" i="14"/>
  <c r="BK12" i="14" s="1"/>
  <c r="BH12" i="14"/>
  <c r="BH11" i="14" s="1"/>
  <c r="BF12" i="14"/>
  <c r="BF11" i="14" s="1"/>
  <c r="BD12" i="14"/>
  <c r="BB12" i="14"/>
  <c r="BC12" i="14" s="1"/>
  <c r="BA12" i="14"/>
  <c r="AX12" i="14"/>
  <c r="AX11" i="14" s="1"/>
  <c r="AY11" i="14" s="1"/>
  <c r="AW12" i="14"/>
  <c r="AW11" i="14" s="1"/>
  <c r="AV12" i="14"/>
  <c r="AV11" i="14" s="1"/>
  <c r="AT12" i="14"/>
  <c r="AS12" i="14"/>
  <c r="AR12" i="14"/>
  <c r="AP12" i="14"/>
  <c r="AO12" i="14"/>
  <c r="AO11" i="14" s="1"/>
  <c r="AN12" i="14"/>
  <c r="AN11" i="14" s="1"/>
  <c r="AL12" i="14"/>
  <c r="AK12" i="14"/>
  <c r="AK11" i="14" s="1"/>
  <c r="AJ12" i="14"/>
  <c r="AG12" i="14"/>
  <c r="AG11" i="14" s="1"/>
  <c r="AF12" i="14"/>
  <c r="AC12" i="14"/>
  <c r="AC11" i="14" s="1"/>
  <c r="AB12" i="14"/>
  <c r="AB11" i="14" s="1"/>
  <c r="AA12" i="14"/>
  <c r="Z12" i="14"/>
  <c r="V12" i="14"/>
  <c r="W12" i="14" s="1"/>
  <c r="U12" i="14"/>
  <c r="Q12" i="14"/>
  <c r="Q11" i="14" s="1"/>
  <c r="L12" i="14"/>
  <c r="H12" i="14"/>
  <c r="GP11" i="14"/>
  <c r="GQ11" i="14" s="1"/>
  <c r="GN11" i="14"/>
  <c r="GG11" i="14"/>
  <c r="GD11" i="14"/>
  <c r="GC11" i="14"/>
  <c r="GE11" i="14" s="1"/>
  <c r="FX11" i="14"/>
  <c r="FU11" i="14"/>
  <c r="FT11" i="14"/>
  <c r="FR11" i="14"/>
  <c r="FI11" i="14"/>
  <c r="FH11" i="14"/>
  <c r="FF11" i="14"/>
  <c r="FG11" i="14" s="1"/>
  <c r="FD11" i="14"/>
  <c r="FA11" i="14"/>
  <c r="EZ11" i="14"/>
  <c r="EX11" i="14"/>
  <c r="EY11" i="14" s="1"/>
  <c r="EW11" i="14"/>
  <c r="ES11" i="14"/>
  <c r="ER11" i="14"/>
  <c r="EO11" i="14"/>
  <c r="EN11" i="14"/>
  <c r="EL11" i="14"/>
  <c r="EK11" i="14"/>
  <c r="EJ11" i="14"/>
  <c r="EH11" i="14"/>
  <c r="EF11" i="14"/>
  <c r="ED11" i="14"/>
  <c r="EE11" i="14" s="1"/>
  <c r="EC11" i="14"/>
  <c r="EB11" i="14"/>
  <c r="EA11" i="14"/>
  <c r="DZ11" i="14"/>
  <c r="DY11" i="14"/>
  <c r="DX11" i="14"/>
  <c r="DV11" i="14"/>
  <c r="DU11" i="14"/>
  <c r="DT11" i="14"/>
  <c r="DR11" i="14"/>
  <c r="DS11" i="14" s="1"/>
  <c r="DQ11" i="14"/>
  <c r="DP11" i="14"/>
  <c r="DM11" i="14"/>
  <c r="DL11" i="14"/>
  <c r="DJ11" i="14"/>
  <c r="DK11" i="14" s="1"/>
  <c r="DI11" i="14"/>
  <c r="DH11" i="14"/>
  <c r="DF11" i="14"/>
  <c r="DE11" i="14"/>
  <c r="DD11" i="14"/>
  <c r="DA11" i="14"/>
  <c r="CZ11" i="14"/>
  <c r="CW11" i="14"/>
  <c r="CV11" i="14"/>
  <c r="CT11" i="14"/>
  <c r="CU11" i="14" s="1"/>
  <c r="CR11" i="14"/>
  <c r="CP11" i="14"/>
  <c r="CN11" i="14"/>
  <c r="CK11" i="14"/>
  <c r="CG11" i="14"/>
  <c r="CD11" i="14"/>
  <c r="CE11" i="14" s="1"/>
  <c r="CB11" i="14"/>
  <c r="BY11" i="14"/>
  <c r="BX11" i="14"/>
  <c r="BV11" i="14"/>
  <c r="BW11" i="14" s="1"/>
  <c r="BU11" i="14"/>
  <c r="BL11" i="14"/>
  <c r="BJ11" i="14"/>
  <c r="BI11" i="14"/>
  <c r="BD11" i="14"/>
  <c r="BA11" i="14"/>
  <c r="AZ11" i="14"/>
  <c r="AT11" i="14"/>
  <c r="AS11" i="14"/>
  <c r="AR11" i="14"/>
  <c r="AJ11" i="14"/>
  <c r="AF11" i="14"/>
  <c r="Z11" i="14"/>
  <c r="Y11" i="14"/>
  <c r="AA11" i="14" s="1"/>
  <c r="U11" i="14"/>
  <c r="P11" i="14"/>
  <c r="L11" i="14"/>
  <c r="H11" i="14"/>
  <c r="GU9" i="14"/>
  <c r="GT9" i="14"/>
  <c r="GS9" i="14"/>
  <c r="GR9" i="14"/>
  <c r="GP9" i="14"/>
  <c r="GO9" i="14"/>
  <c r="GN9" i="14"/>
  <c r="GL9" i="14"/>
  <c r="GM9" i="14" s="1"/>
  <c r="GK9" i="14"/>
  <c r="GJ9" i="14"/>
  <c r="GH9" i="14"/>
  <c r="GG9" i="14"/>
  <c r="GF9" i="14"/>
  <c r="GD9" i="14"/>
  <c r="GE9" i="14" s="1"/>
  <c r="GC9" i="14"/>
  <c r="GB9" i="14"/>
  <c r="FZ9" i="14"/>
  <c r="FY9" i="14"/>
  <c r="FX9" i="14"/>
  <c r="FW9" i="14"/>
  <c r="FV9" i="14"/>
  <c r="FU9" i="14"/>
  <c r="FT9" i="14"/>
  <c r="FR9" i="14"/>
  <c r="FQ9" i="14"/>
  <c r="FP9" i="14"/>
  <c r="FN9" i="14"/>
  <c r="FO9" i="14" s="1"/>
  <c r="FM9" i="14"/>
  <c r="FL9" i="14"/>
  <c r="FJ9" i="14"/>
  <c r="FK9" i="14" s="1"/>
  <c r="FI9" i="14"/>
  <c r="FH9" i="14"/>
  <c r="FF9" i="14"/>
  <c r="FG9" i="14" s="1"/>
  <c r="FE9" i="14"/>
  <c r="FD9" i="14"/>
  <c r="FB9" i="14"/>
  <c r="FA9" i="14"/>
  <c r="EZ9" i="14"/>
  <c r="EX9" i="14"/>
  <c r="EY9" i="14" s="1"/>
  <c r="EW9" i="14"/>
  <c r="EV9" i="14"/>
  <c r="ET9" i="14"/>
  <c r="ES9" i="14"/>
  <c r="ER9" i="14"/>
  <c r="EP9" i="14"/>
  <c r="EQ9" i="14" s="1"/>
  <c r="EO9" i="14"/>
  <c r="EN9" i="14"/>
  <c r="EL9" i="14"/>
  <c r="EM9" i="14" s="1"/>
  <c r="EK9" i="14"/>
  <c r="EJ9" i="14"/>
  <c r="EI9" i="14"/>
  <c r="EH9" i="14"/>
  <c r="EG9" i="14"/>
  <c r="EF9" i="14"/>
  <c r="ED9" i="14"/>
  <c r="EC9" i="14"/>
  <c r="EB9" i="14"/>
  <c r="DZ9" i="14"/>
  <c r="EA9" i="14" s="1"/>
  <c r="DY9" i="14"/>
  <c r="DX9" i="14"/>
  <c r="DV9" i="14"/>
  <c r="DW9" i="14" s="1"/>
  <c r="DU9" i="14"/>
  <c r="DT9" i="14"/>
  <c r="DR9" i="14"/>
  <c r="DS9" i="14" s="1"/>
  <c r="DQ9" i="14"/>
  <c r="DP9" i="14"/>
  <c r="DN9" i="14"/>
  <c r="DM9" i="14"/>
  <c r="DL9" i="14"/>
  <c r="DK9" i="14"/>
  <c r="DJ9" i="14"/>
  <c r="DI9" i="14"/>
  <c r="DH9" i="14"/>
  <c r="DF9" i="14"/>
  <c r="DE9" i="14"/>
  <c r="DD9" i="14"/>
  <c r="DB9" i="14"/>
  <c r="DC9" i="14" s="1"/>
  <c r="DA9" i="14"/>
  <c r="CZ9" i="14"/>
  <c r="CX9" i="14"/>
  <c r="CY9" i="14" s="1"/>
  <c r="CW9" i="14"/>
  <c r="CV9" i="14"/>
  <c r="CT9" i="14"/>
  <c r="CU9" i="14" s="1"/>
  <c r="CS9" i="14"/>
  <c r="CR9" i="14"/>
  <c r="CP9" i="14"/>
  <c r="CO9" i="14"/>
  <c r="CN9" i="14"/>
  <c r="CL9" i="14"/>
  <c r="CM9" i="14" s="1"/>
  <c r="CK9" i="14"/>
  <c r="CJ9" i="14"/>
  <c r="CH9" i="14"/>
  <c r="CG9" i="14"/>
  <c r="CF9" i="14"/>
  <c r="CD9" i="14"/>
  <c r="CE9" i="14" s="1"/>
  <c r="CC9" i="14"/>
  <c r="CB9" i="14"/>
  <c r="BZ9" i="14"/>
  <c r="CA9" i="14" s="1"/>
  <c r="BY9" i="14"/>
  <c r="BX9" i="14"/>
  <c r="BW9" i="14"/>
  <c r="BV9" i="14"/>
  <c r="BU9" i="14"/>
  <c r="BT9" i="14"/>
  <c r="BR9" i="14"/>
  <c r="BQ9" i="14"/>
  <c r="BP9" i="14"/>
  <c r="BN9" i="14"/>
  <c r="BO9" i="14" s="1"/>
  <c r="BM9" i="14"/>
  <c r="BL9" i="14"/>
  <c r="BJ9" i="14"/>
  <c r="BI9" i="14"/>
  <c r="BH9" i="14"/>
  <c r="BF9" i="14"/>
  <c r="BG9" i="14" s="1"/>
  <c r="BE9" i="14"/>
  <c r="BD9" i="14"/>
  <c r="BB9" i="14"/>
  <c r="BA9" i="14"/>
  <c r="AZ9" i="14"/>
  <c r="AY9" i="14"/>
  <c r="AX9" i="14"/>
  <c r="AW9" i="14"/>
  <c r="AV9" i="14"/>
  <c r="AT9" i="14"/>
  <c r="AS9" i="14"/>
  <c r="AR9" i="14"/>
  <c r="AP9" i="14"/>
  <c r="AQ9" i="14" s="1"/>
  <c r="AO9" i="14"/>
  <c r="AN9" i="14"/>
  <c r="AL9" i="14"/>
  <c r="AM9" i="14" s="1"/>
  <c r="AK9" i="14"/>
  <c r="AJ9" i="14"/>
  <c r="AH9" i="14"/>
  <c r="AG9" i="14"/>
  <c r="AF9" i="14"/>
  <c r="AD9" i="14"/>
  <c r="AC9" i="14"/>
  <c r="AB9" i="14"/>
  <c r="Z9" i="14"/>
  <c r="AA9" i="14" s="1"/>
  <c r="Y9" i="14"/>
  <c r="X9" i="14"/>
  <c r="V9" i="14"/>
  <c r="U9" i="14"/>
  <c r="T9" i="14"/>
  <c r="R9" i="14"/>
  <c r="S9" i="14" s="1"/>
  <c r="Q9" i="14"/>
  <c r="P9" i="14"/>
  <c r="N9" i="14"/>
  <c r="M9" i="14"/>
  <c r="L9" i="14"/>
  <c r="K9" i="14"/>
  <c r="J9" i="14"/>
  <c r="I9" i="14"/>
  <c r="H9" i="14"/>
  <c r="E9" i="14"/>
  <c r="GT8" i="14"/>
  <c r="GU8" i="14" s="1"/>
  <c r="GS8" i="14"/>
  <c r="GR8" i="14"/>
  <c r="GP8" i="14"/>
  <c r="GO8" i="14"/>
  <c r="GN8" i="14"/>
  <c r="GL8" i="14"/>
  <c r="GM8" i="14" s="1"/>
  <c r="GK8" i="14"/>
  <c r="GJ8" i="14"/>
  <c r="GH8" i="14"/>
  <c r="GG8" i="14"/>
  <c r="GF8" i="14"/>
  <c r="GE8" i="14"/>
  <c r="GD8" i="14"/>
  <c r="GC8" i="14"/>
  <c r="GB8" i="14"/>
  <c r="FZ8" i="14"/>
  <c r="FY8" i="14"/>
  <c r="FX8" i="14"/>
  <c r="FV8" i="14"/>
  <c r="FW8" i="14" s="1"/>
  <c r="FU8" i="14"/>
  <c r="FT8" i="14"/>
  <c r="FR8" i="14"/>
  <c r="FS8" i="14" s="1"/>
  <c r="FQ8" i="14"/>
  <c r="FP8" i="14"/>
  <c r="FN8" i="14"/>
  <c r="FM8" i="14"/>
  <c r="FL8" i="14"/>
  <c r="FJ8" i="14"/>
  <c r="FI8" i="14"/>
  <c r="FH8" i="14"/>
  <c r="FF8" i="14"/>
  <c r="FG8" i="14" s="1"/>
  <c r="FE8" i="14"/>
  <c r="FD8" i="14"/>
  <c r="FB8" i="14"/>
  <c r="FA8" i="14"/>
  <c r="EZ8" i="14"/>
  <c r="EX8" i="14"/>
  <c r="EY8" i="14" s="1"/>
  <c r="EW8" i="14"/>
  <c r="EV8" i="14"/>
  <c r="ET8" i="14"/>
  <c r="EU8" i="14" s="1"/>
  <c r="ES8" i="14"/>
  <c r="ER8" i="14"/>
  <c r="EQ8" i="14"/>
  <c r="EP8" i="14"/>
  <c r="EO8" i="14"/>
  <c r="EN8" i="14"/>
  <c r="EL8" i="14"/>
  <c r="EK8" i="14"/>
  <c r="EJ8" i="14"/>
  <c r="EH8" i="14"/>
  <c r="EI8" i="14" s="1"/>
  <c r="EG8" i="14"/>
  <c r="EF8" i="14"/>
  <c r="ED8" i="14"/>
  <c r="EC8" i="14"/>
  <c r="EB8" i="14"/>
  <c r="DZ8" i="14"/>
  <c r="EA8" i="14" s="1"/>
  <c r="DY8" i="14"/>
  <c r="DX8" i="14"/>
  <c r="DV8" i="14"/>
  <c r="DU8" i="14"/>
  <c r="DT8" i="14"/>
  <c r="DS8" i="14"/>
  <c r="DR8" i="14"/>
  <c r="DQ8" i="14"/>
  <c r="DP8" i="14"/>
  <c r="DN8" i="14"/>
  <c r="DM8" i="14"/>
  <c r="DL8" i="14"/>
  <c r="DJ8" i="14"/>
  <c r="DK8" i="14" s="1"/>
  <c r="DI8" i="14"/>
  <c r="DH8" i="14"/>
  <c r="DF8" i="14"/>
  <c r="DG8" i="14" s="1"/>
  <c r="DE8" i="14"/>
  <c r="DD8" i="14"/>
  <c r="DB8" i="14"/>
  <c r="DA8" i="14"/>
  <c r="CZ8" i="14"/>
  <c r="CX8" i="14"/>
  <c r="CW8" i="14"/>
  <c r="CV8" i="14"/>
  <c r="CT8" i="14"/>
  <c r="CU8" i="14" s="1"/>
  <c r="CS8" i="14"/>
  <c r="CR8" i="14"/>
  <c r="CP8" i="14"/>
  <c r="CO8" i="14"/>
  <c r="CN8" i="14"/>
  <c r="CL8" i="14"/>
  <c r="CM8" i="14" s="1"/>
  <c r="CK8" i="14"/>
  <c r="CJ8" i="14"/>
  <c r="CH8" i="14"/>
  <c r="CI8" i="14" s="1"/>
  <c r="CG8" i="14"/>
  <c r="CF8" i="14"/>
  <c r="CE8" i="14"/>
  <c r="CD8" i="14"/>
  <c r="CC8" i="14"/>
  <c r="CB8" i="14"/>
  <c r="BZ8" i="14"/>
  <c r="BY8" i="14"/>
  <c r="BX8" i="14"/>
  <c r="BV8" i="14"/>
  <c r="BW8" i="14" s="1"/>
  <c r="BU8" i="14"/>
  <c r="BT8" i="14"/>
  <c r="BR8" i="14"/>
  <c r="BS8" i="14" s="1"/>
  <c r="BQ8" i="14"/>
  <c r="BP8" i="14"/>
  <c r="BN8" i="14"/>
  <c r="BO8" i="14" s="1"/>
  <c r="BM8" i="14"/>
  <c r="BL8" i="14"/>
  <c r="BJ8" i="14"/>
  <c r="BK8" i="14" s="1"/>
  <c r="BI8" i="14"/>
  <c r="BH8" i="14"/>
  <c r="BF8" i="14"/>
  <c r="BG8" i="14" s="1"/>
  <c r="BE8" i="14"/>
  <c r="BD8" i="14"/>
  <c r="BB8" i="14"/>
  <c r="BA8" i="14"/>
  <c r="AZ8" i="14"/>
  <c r="AX8" i="14"/>
  <c r="AY8" i="14" s="1"/>
  <c r="AW8" i="14"/>
  <c r="AV8" i="14"/>
  <c r="AT8" i="14"/>
  <c r="AS8" i="14"/>
  <c r="AR8" i="14"/>
  <c r="AP8" i="14"/>
  <c r="AQ8" i="14" s="1"/>
  <c r="AO8" i="14"/>
  <c r="AN8" i="14"/>
  <c r="AL8" i="14"/>
  <c r="AM8" i="14" s="1"/>
  <c r="AK8" i="14"/>
  <c r="AJ8" i="14"/>
  <c r="AH8" i="14"/>
  <c r="AI8" i="14" s="1"/>
  <c r="AG8" i="14"/>
  <c r="AF8" i="14"/>
  <c r="AD8" i="14"/>
  <c r="AE8" i="14" s="1"/>
  <c r="AC8" i="14"/>
  <c r="AB8" i="14"/>
  <c r="Z8" i="14"/>
  <c r="AA8" i="14" s="1"/>
  <c r="Y8" i="14"/>
  <c r="X8" i="14"/>
  <c r="V8" i="14"/>
  <c r="U8" i="14"/>
  <c r="T8" i="14"/>
  <c r="R8" i="14"/>
  <c r="S8" i="14" s="1"/>
  <c r="Q8" i="14"/>
  <c r="P8" i="14"/>
  <c r="N8" i="14"/>
  <c r="M8" i="14"/>
  <c r="L8" i="14"/>
  <c r="J8" i="14"/>
  <c r="I8" i="14"/>
  <c r="E8" i="14" s="1"/>
  <c r="H8" i="14"/>
  <c r="GT7" i="14"/>
  <c r="GS7" i="14"/>
  <c r="GR7" i="14"/>
  <c r="GP7" i="14"/>
  <c r="GO7" i="14"/>
  <c r="GN7" i="14"/>
  <c r="GL7" i="14"/>
  <c r="GM7" i="14" s="1"/>
  <c r="GK7" i="14"/>
  <c r="GJ7" i="14"/>
  <c r="GH7" i="14"/>
  <c r="GI7" i="14" s="1"/>
  <c r="GG7" i="14"/>
  <c r="GF7" i="14"/>
  <c r="GD7" i="14"/>
  <c r="GE7" i="14" s="1"/>
  <c r="GC7" i="14"/>
  <c r="GB7" i="14"/>
  <c r="FZ7" i="14"/>
  <c r="GA7" i="14" s="1"/>
  <c r="FY7" i="14"/>
  <c r="FX7" i="14"/>
  <c r="FV7" i="14"/>
  <c r="FU7" i="14"/>
  <c r="FT7" i="14"/>
  <c r="FR7" i="14"/>
  <c r="FQ7" i="14"/>
  <c r="FP7" i="14"/>
  <c r="FN7" i="14"/>
  <c r="FM7" i="14"/>
  <c r="FL7" i="14"/>
  <c r="FJ7" i="14"/>
  <c r="FI7" i="14"/>
  <c r="FH7" i="14"/>
  <c r="FF7" i="14"/>
  <c r="FG7" i="14" s="1"/>
  <c r="FE7" i="14"/>
  <c r="FD7" i="14"/>
  <c r="FB7" i="14"/>
  <c r="FC7" i="14" s="1"/>
  <c r="FA7" i="14"/>
  <c r="EZ7" i="14"/>
  <c r="EX7" i="14"/>
  <c r="EY7" i="14" s="1"/>
  <c r="EW7" i="14"/>
  <c r="EV7" i="14"/>
  <c r="ET7" i="14"/>
  <c r="EU7" i="14" s="1"/>
  <c r="ES7" i="14"/>
  <c r="ER7" i="14"/>
  <c r="EP7" i="14"/>
  <c r="EO7" i="14"/>
  <c r="EN7" i="14"/>
  <c r="EL7" i="14"/>
  <c r="EK7" i="14"/>
  <c r="EJ7" i="14"/>
  <c r="EH7" i="14"/>
  <c r="EG7" i="14"/>
  <c r="EF7" i="14"/>
  <c r="ED7" i="14"/>
  <c r="EC7" i="14"/>
  <c r="EB7" i="14"/>
  <c r="DZ7" i="14"/>
  <c r="EA7" i="14" s="1"/>
  <c r="DY7" i="14"/>
  <c r="DX7" i="14"/>
  <c r="DV7" i="14"/>
  <c r="DW7" i="14" s="1"/>
  <c r="DU7" i="14"/>
  <c r="DT7" i="14"/>
  <c r="DR7" i="14"/>
  <c r="DS7" i="14" s="1"/>
  <c r="DQ7" i="14"/>
  <c r="DP7" i="14"/>
  <c r="DN7" i="14"/>
  <c r="DO7" i="14" s="1"/>
  <c r="DM7" i="14"/>
  <c r="DL7" i="14"/>
  <c r="DJ7" i="14"/>
  <c r="DI7" i="14"/>
  <c r="DH7" i="14"/>
  <c r="DF7" i="14"/>
  <c r="DE7" i="14"/>
  <c r="DD7" i="14"/>
  <c r="DB7" i="14"/>
  <c r="DA7" i="14"/>
  <c r="CZ7" i="14"/>
  <c r="CX7" i="14"/>
  <c r="CW7" i="14"/>
  <c r="CV7" i="14"/>
  <c r="CT7" i="14"/>
  <c r="CU7" i="14" s="1"/>
  <c r="CS7" i="14"/>
  <c r="CR7" i="14"/>
  <c r="CP7" i="14"/>
  <c r="CQ7" i="14" s="1"/>
  <c r="CO7" i="14"/>
  <c r="CN7" i="14"/>
  <c r="CL7" i="14"/>
  <c r="CM7" i="14" s="1"/>
  <c r="CK7" i="14"/>
  <c r="CJ7" i="14"/>
  <c r="CH7" i="14"/>
  <c r="CI7" i="14" s="1"/>
  <c r="CG7" i="14"/>
  <c r="CF7" i="14"/>
  <c r="CD7" i="14"/>
  <c r="CC7" i="14"/>
  <c r="CB7" i="14"/>
  <c r="BZ7" i="14"/>
  <c r="BY7" i="14"/>
  <c r="BX7" i="14"/>
  <c r="BV7" i="14"/>
  <c r="BU7" i="14"/>
  <c r="BT7" i="14"/>
  <c r="BR7" i="14"/>
  <c r="BQ7" i="14"/>
  <c r="BP7" i="14"/>
  <c r="BN7" i="14"/>
  <c r="BO7" i="14" s="1"/>
  <c r="BM7" i="14"/>
  <c r="BL7" i="14"/>
  <c r="BJ7" i="14"/>
  <c r="BI7" i="14"/>
  <c r="BH7" i="14"/>
  <c r="BF7" i="14"/>
  <c r="BG7" i="14" s="1"/>
  <c r="BE7" i="14"/>
  <c r="BD7" i="14"/>
  <c r="BB7" i="14"/>
  <c r="BC7" i="14" s="1"/>
  <c r="BA7" i="14"/>
  <c r="AZ7" i="14"/>
  <c r="AX7" i="14"/>
  <c r="AW7" i="14"/>
  <c r="AV7" i="14"/>
  <c r="AT7" i="14"/>
  <c r="AS7" i="14"/>
  <c r="AR7" i="14"/>
  <c r="AP7" i="14"/>
  <c r="AO7" i="14"/>
  <c r="AN7" i="14"/>
  <c r="AL7" i="14"/>
  <c r="AK7" i="14"/>
  <c r="AJ7" i="14"/>
  <c r="AH7" i="14"/>
  <c r="AI7" i="14" s="1"/>
  <c r="AG7" i="14"/>
  <c r="AF7" i="14"/>
  <c r="AD7" i="14"/>
  <c r="AC7" i="14"/>
  <c r="AB7" i="14"/>
  <c r="Z7" i="14"/>
  <c r="AA7" i="14" s="1"/>
  <c r="Y7" i="14"/>
  <c r="X7" i="14"/>
  <c r="V7" i="14"/>
  <c r="W7" i="14" s="1"/>
  <c r="U7" i="14"/>
  <c r="T7" i="14"/>
  <c r="R7" i="14"/>
  <c r="Q7" i="14"/>
  <c r="P7" i="14"/>
  <c r="N7" i="14"/>
  <c r="M7" i="14"/>
  <c r="L7" i="14"/>
  <c r="J7" i="14"/>
  <c r="I7" i="14"/>
  <c r="H7" i="14"/>
  <c r="D7" i="14" s="1"/>
  <c r="E7" i="14"/>
  <c r="GT6" i="14"/>
  <c r="GU6" i="14" s="1"/>
  <c r="GS6" i="14"/>
  <c r="GR6" i="14"/>
  <c r="GP6" i="14"/>
  <c r="GO6" i="14"/>
  <c r="GN6" i="14"/>
  <c r="GL6" i="14"/>
  <c r="GM6" i="14" s="1"/>
  <c r="GK6" i="14"/>
  <c r="GJ6" i="14"/>
  <c r="GH6" i="14"/>
  <c r="GI6" i="14" s="1"/>
  <c r="GG6" i="14"/>
  <c r="GF6" i="14"/>
  <c r="GD6" i="14"/>
  <c r="GC6" i="14"/>
  <c r="GB6" i="14"/>
  <c r="FZ6" i="14"/>
  <c r="FY6" i="14"/>
  <c r="FX6" i="14"/>
  <c r="FX5" i="14" s="1"/>
  <c r="FX24" i="14" s="1"/>
  <c r="FV6" i="14"/>
  <c r="FU6" i="14"/>
  <c r="FT6" i="14"/>
  <c r="FR6" i="14"/>
  <c r="FQ6" i="14"/>
  <c r="FQ5" i="14" s="1"/>
  <c r="FP6" i="14"/>
  <c r="FN6" i="14"/>
  <c r="FM6" i="14"/>
  <c r="FM5" i="14" s="1"/>
  <c r="FM24" i="14" s="1"/>
  <c r="FL6" i="14"/>
  <c r="FJ6" i="14"/>
  <c r="FI6" i="14"/>
  <c r="FH6" i="14"/>
  <c r="FF6" i="14"/>
  <c r="FG6" i="14" s="1"/>
  <c r="FE6" i="14"/>
  <c r="FD6" i="14"/>
  <c r="FB6" i="14"/>
  <c r="FC6" i="14" s="1"/>
  <c r="FA6" i="14"/>
  <c r="EZ6" i="14"/>
  <c r="EX6" i="14"/>
  <c r="EY6" i="14" s="1"/>
  <c r="EW6" i="14"/>
  <c r="EV6" i="14"/>
  <c r="EV5" i="14" s="1"/>
  <c r="EV24" i="14" s="1"/>
  <c r="ET6" i="14"/>
  <c r="ES6" i="14"/>
  <c r="ER6" i="14"/>
  <c r="EP6" i="14"/>
  <c r="EO6" i="14"/>
  <c r="EN6" i="14"/>
  <c r="EL6" i="14"/>
  <c r="EK6" i="14"/>
  <c r="EK5" i="14" s="1"/>
  <c r="EK24" i="14" s="1"/>
  <c r="EJ6" i="14"/>
  <c r="EH6" i="14"/>
  <c r="EG6" i="14"/>
  <c r="EG5" i="14" s="1"/>
  <c r="EF6" i="14"/>
  <c r="ED6" i="14"/>
  <c r="EC6" i="14"/>
  <c r="EC5" i="14" s="1"/>
  <c r="EB6" i="14"/>
  <c r="DZ6" i="14"/>
  <c r="EA6" i="14" s="1"/>
  <c r="DY6" i="14"/>
  <c r="DX6" i="14"/>
  <c r="DV6" i="14"/>
  <c r="DW6" i="14" s="1"/>
  <c r="DU6" i="14"/>
  <c r="DT6" i="14"/>
  <c r="DR6" i="14"/>
  <c r="DS6" i="14" s="1"/>
  <c r="DQ6" i="14"/>
  <c r="DP6" i="14"/>
  <c r="DN6" i="14"/>
  <c r="DM6" i="14"/>
  <c r="DL6" i="14"/>
  <c r="DL5" i="14" s="1"/>
  <c r="DL24" i="14" s="1"/>
  <c r="DJ6" i="14"/>
  <c r="DI6" i="14"/>
  <c r="DH6" i="14"/>
  <c r="DF6" i="14"/>
  <c r="DE6" i="14"/>
  <c r="DE5" i="14" s="1"/>
  <c r="DD6" i="14"/>
  <c r="DB6" i="14"/>
  <c r="DA6" i="14"/>
  <c r="DA5" i="14" s="1"/>
  <c r="DA24" i="14" s="1"/>
  <c r="CZ6" i="14"/>
  <c r="CX6" i="14"/>
  <c r="CW6" i="14"/>
  <c r="CW5" i="14" s="1"/>
  <c r="CW24" i="14" s="1"/>
  <c r="CV6" i="14"/>
  <c r="CT6" i="14"/>
  <c r="CU6" i="14" s="1"/>
  <c r="CS6" i="14"/>
  <c r="CR6" i="14"/>
  <c r="CP6" i="14"/>
  <c r="CQ6" i="14" s="1"/>
  <c r="CO6" i="14"/>
  <c r="CN6" i="14"/>
  <c r="CL6" i="14"/>
  <c r="CM6" i="14" s="1"/>
  <c r="CK6" i="14"/>
  <c r="CJ6" i="14"/>
  <c r="CJ5" i="14" s="1"/>
  <c r="CJ24" i="14" s="1"/>
  <c r="CH6" i="14"/>
  <c r="CG6" i="14"/>
  <c r="CF6" i="14"/>
  <c r="CD6" i="14"/>
  <c r="CC6" i="14"/>
  <c r="CB6" i="14"/>
  <c r="BZ6" i="14"/>
  <c r="BY6" i="14"/>
  <c r="BY5" i="14" s="1"/>
  <c r="BY24" i="14" s="1"/>
  <c r="BX6" i="14"/>
  <c r="BV6" i="14"/>
  <c r="BU6" i="14"/>
  <c r="BU5" i="14" s="1"/>
  <c r="BU24" i="14" s="1"/>
  <c r="BT6" i="14"/>
  <c r="BR6" i="14"/>
  <c r="BQ6" i="14"/>
  <c r="BQ5" i="14" s="1"/>
  <c r="BP6" i="14"/>
  <c r="BN6" i="14"/>
  <c r="BO6" i="14" s="1"/>
  <c r="BM6" i="14"/>
  <c r="BL6" i="14"/>
  <c r="BL5" i="14" s="1"/>
  <c r="BL24" i="14" s="1"/>
  <c r="BJ6" i="14"/>
  <c r="BK6" i="14" s="1"/>
  <c r="BI6" i="14"/>
  <c r="BH6" i="14"/>
  <c r="BF6" i="14"/>
  <c r="BG6" i="14" s="1"/>
  <c r="BE6" i="14"/>
  <c r="BD6" i="14"/>
  <c r="BB6" i="14"/>
  <c r="BA6" i="14"/>
  <c r="AZ6" i="14"/>
  <c r="AZ5" i="14" s="1"/>
  <c r="AZ24" i="14" s="1"/>
  <c r="AX6" i="14"/>
  <c r="AW6" i="14"/>
  <c r="AV6" i="14"/>
  <c r="AV5" i="14" s="1"/>
  <c r="AV24" i="14" s="1"/>
  <c r="AT6" i="14"/>
  <c r="AS6" i="14"/>
  <c r="AS5" i="14" s="1"/>
  <c r="AS24" i="14" s="1"/>
  <c r="AR6" i="14"/>
  <c r="AP6" i="14"/>
  <c r="AO6" i="14"/>
  <c r="AO5" i="14" s="1"/>
  <c r="AO24" i="14" s="1"/>
  <c r="AN6" i="14"/>
  <c r="AL6" i="14"/>
  <c r="AK6" i="14"/>
  <c r="AK5" i="14" s="1"/>
  <c r="AK24" i="14" s="1"/>
  <c r="AJ6" i="14"/>
  <c r="AJ5" i="14" s="1"/>
  <c r="AJ24" i="14" s="1"/>
  <c r="AH6" i="14"/>
  <c r="AI6" i="14" s="1"/>
  <c r="AG6" i="14"/>
  <c r="AF6" i="14"/>
  <c r="AD6" i="14"/>
  <c r="AE6" i="14" s="1"/>
  <c r="AC6" i="14"/>
  <c r="AB6" i="14"/>
  <c r="AB5" i="14" s="1"/>
  <c r="AB24" i="14" s="1"/>
  <c r="Z6" i="14"/>
  <c r="AA6" i="14" s="1"/>
  <c r="Y6" i="14"/>
  <c r="X6" i="14"/>
  <c r="X5" i="14" s="1"/>
  <c r="X24" i="14" s="1"/>
  <c r="V6" i="14"/>
  <c r="U6" i="14"/>
  <c r="T6" i="14"/>
  <c r="R6" i="14"/>
  <c r="Q6" i="14"/>
  <c r="Q5" i="14" s="1"/>
  <c r="Q24" i="14" s="1"/>
  <c r="P6" i="14"/>
  <c r="D6" i="14" s="1"/>
  <c r="N6" i="14"/>
  <c r="M6" i="14"/>
  <c r="M5" i="14" s="1"/>
  <c r="L6" i="14"/>
  <c r="J6" i="14"/>
  <c r="F6" i="14" s="1"/>
  <c r="I6" i="14"/>
  <c r="I5" i="14" s="1"/>
  <c r="H6" i="14"/>
  <c r="GT5" i="14"/>
  <c r="GS5" i="14"/>
  <c r="GS24" i="14" s="1"/>
  <c r="GR5" i="14"/>
  <c r="GR24" i="14" s="1"/>
  <c r="GQ5" i="14"/>
  <c r="GP5" i="14"/>
  <c r="GP24" i="14" s="1"/>
  <c r="GO5" i="14"/>
  <c r="GO24" i="14" s="1"/>
  <c r="GN5" i="14"/>
  <c r="GN24" i="14" s="1"/>
  <c r="GK5" i="14"/>
  <c r="GK24" i="14" s="1"/>
  <c r="GJ5" i="14"/>
  <c r="GJ24" i="14" s="1"/>
  <c r="GH5" i="14"/>
  <c r="GI5" i="14" s="1"/>
  <c r="GG5" i="14"/>
  <c r="GG24" i="14" s="1"/>
  <c r="GF5" i="14"/>
  <c r="GF24" i="14" s="1"/>
  <c r="GD5" i="14"/>
  <c r="GC5" i="14"/>
  <c r="GC24" i="14" s="1"/>
  <c r="GB5" i="14"/>
  <c r="GB24" i="14" s="1"/>
  <c r="FZ5" i="14"/>
  <c r="FY5" i="14"/>
  <c r="FY24" i="14" s="1"/>
  <c r="FV5" i="14"/>
  <c r="FU5" i="14"/>
  <c r="FU24" i="14" s="1"/>
  <c r="FT5" i="14"/>
  <c r="FT24" i="14" s="1"/>
  <c r="FR5" i="14"/>
  <c r="FR24" i="14" s="1"/>
  <c r="FP5" i="14"/>
  <c r="FP24" i="14" s="1"/>
  <c r="FN5" i="14"/>
  <c r="FL5" i="14"/>
  <c r="FL24" i="14" s="1"/>
  <c r="FJ5" i="14"/>
  <c r="FK5" i="14" s="1"/>
  <c r="FI5" i="14"/>
  <c r="FI24" i="14" s="1"/>
  <c r="FH5" i="14"/>
  <c r="FH24" i="14" s="1"/>
  <c r="FF5" i="14"/>
  <c r="FE5" i="14"/>
  <c r="FE24" i="14" s="1"/>
  <c r="FD5" i="14"/>
  <c r="FD24" i="14" s="1"/>
  <c r="FB5" i="14"/>
  <c r="FA5" i="14"/>
  <c r="FA24" i="14" s="1"/>
  <c r="EZ5" i="14"/>
  <c r="EZ24" i="14" s="1"/>
  <c r="EW5" i="14"/>
  <c r="EW24" i="14" s="1"/>
  <c r="ET5" i="14"/>
  <c r="ES5" i="14"/>
  <c r="ES24" i="14" s="1"/>
  <c r="ER5" i="14"/>
  <c r="ER24" i="14" s="1"/>
  <c r="EP5" i="14"/>
  <c r="EO5" i="14"/>
  <c r="EO24" i="14" s="1"/>
  <c r="EN5" i="14"/>
  <c r="EN24" i="14" s="1"/>
  <c r="EL5" i="14"/>
  <c r="EL24" i="14" s="1"/>
  <c r="EJ5" i="14"/>
  <c r="EJ24" i="14" s="1"/>
  <c r="EH5" i="14"/>
  <c r="EF5" i="14"/>
  <c r="EF24" i="14" s="1"/>
  <c r="ED5" i="14"/>
  <c r="ED24" i="14" s="1"/>
  <c r="EB5" i="14"/>
  <c r="EB24" i="14" s="1"/>
  <c r="DY5" i="14"/>
  <c r="DY24" i="14" s="1"/>
  <c r="DX5" i="14"/>
  <c r="DX24" i="14" s="1"/>
  <c r="DV5" i="14"/>
  <c r="DV24" i="14" s="1"/>
  <c r="DW24" i="14" s="1"/>
  <c r="DU5" i="14"/>
  <c r="DU24" i="14" s="1"/>
  <c r="DT5" i="14"/>
  <c r="DT24" i="14" s="1"/>
  <c r="DR5" i="14"/>
  <c r="DQ5" i="14"/>
  <c r="DQ24" i="14" s="1"/>
  <c r="DP5" i="14"/>
  <c r="DP24" i="14" s="1"/>
  <c r="DN5" i="14"/>
  <c r="DM5" i="14"/>
  <c r="DM24" i="14" s="1"/>
  <c r="DJ5" i="14"/>
  <c r="DI5" i="14"/>
  <c r="DI24" i="14" s="1"/>
  <c r="DH5" i="14"/>
  <c r="DH24" i="14" s="1"/>
  <c r="DF5" i="14"/>
  <c r="DF24" i="14" s="1"/>
  <c r="DD5" i="14"/>
  <c r="DD24" i="14" s="1"/>
  <c r="DB5" i="14"/>
  <c r="CZ5" i="14"/>
  <c r="CZ24" i="14" s="1"/>
  <c r="CX5" i="14"/>
  <c r="CY5" i="14" s="1"/>
  <c r="CV5" i="14"/>
  <c r="CV24" i="14" s="1"/>
  <c r="CT5" i="14"/>
  <c r="CS5" i="14"/>
  <c r="CS24" i="14" s="1"/>
  <c r="CR5" i="14"/>
  <c r="CR24" i="14" s="1"/>
  <c r="CO5" i="14"/>
  <c r="CO24" i="14" s="1"/>
  <c r="CN5" i="14"/>
  <c r="CN24" i="14" s="1"/>
  <c r="CK5" i="14"/>
  <c r="CK24" i="14" s="1"/>
  <c r="CH5" i="14"/>
  <c r="CG5" i="14"/>
  <c r="CG24" i="14" s="1"/>
  <c r="CF5" i="14"/>
  <c r="CF24" i="14" s="1"/>
  <c r="CD5" i="14"/>
  <c r="CC5" i="14"/>
  <c r="CC24" i="14" s="1"/>
  <c r="CB5" i="14"/>
  <c r="CB24" i="14" s="1"/>
  <c r="BZ5" i="14"/>
  <c r="BX5" i="14"/>
  <c r="BX24" i="14" s="1"/>
  <c r="BV5" i="14"/>
  <c r="BT5" i="14"/>
  <c r="BT24" i="14" s="1"/>
  <c r="BR5" i="14"/>
  <c r="BP5" i="14"/>
  <c r="BP24" i="14" s="1"/>
  <c r="BM5" i="14"/>
  <c r="BM24" i="14" s="1"/>
  <c r="BJ5" i="14"/>
  <c r="BJ24" i="14" s="1"/>
  <c r="BK24" i="14" s="1"/>
  <c r="BI5" i="14"/>
  <c r="BI24" i="14" s="1"/>
  <c r="BH5" i="14"/>
  <c r="BH24" i="14" s="1"/>
  <c r="BF5" i="14"/>
  <c r="BE5" i="14"/>
  <c r="BD5" i="14"/>
  <c r="BD24" i="14" s="1"/>
  <c r="BB5" i="14"/>
  <c r="BA5" i="14"/>
  <c r="BA24" i="14" s="1"/>
  <c r="AX5" i="14"/>
  <c r="AW5" i="14"/>
  <c r="AW24" i="14" s="1"/>
  <c r="AR5" i="14"/>
  <c r="AR24" i="14" s="1"/>
  <c r="AP5" i="14"/>
  <c r="AN5" i="14"/>
  <c r="AN24" i="14" s="1"/>
  <c r="AL5" i="14"/>
  <c r="AM5" i="14" s="1"/>
  <c r="AG5" i="14"/>
  <c r="AG24" i="14" s="1"/>
  <c r="AF5" i="14"/>
  <c r="AF24" i="14" s="1"/>
  <c r="AC5" i="14"/>
  <c r="AC24" i="14" s="1"/>
  <c r="Y5" i="14"/>
  <c r="Y24" i="14" s="1"/>
  <c r="V5" i="14"/>
  <c r="U5" i="14"/>
  <c r="U24" i="14" s="1"/>
  <c r="T5" i="14"/>
  <c r="T24" i="14" s="1"/>
  <c r="P5" i="14"/>
  <c r="P24" i="14" s="1"/>
  <c r="L5" i="14"/>
  <c r="L24" i="14" s="1"/>
  <c r="J5" i="14"/>
  <c r="H5" i="14"/>
  <c r="H24" i="14" s="1"/>
  <c r="FQ24" i="14" l="1"/>
  <c r="FS5" i="14"/>
  <c r="D5" i="14"/>
  <c r="BQ24" i="14"/>
  <c r="BS5" i="14"/>
  <c r="EC24" i="14"/>
  <c r="EE5" i="14"/>
  <c r="DE24" i="14"/>
  <c r="DG5" i="14"/>
  <c r="AD5" i="14"/>
  <c r="BN5" i="14"/>
  <c r="CP5" i="14"/>
  <c r="DZ5" i="14"/>
  <c r="GL5" i="14"/>
  <c r="O6" i="14"/>
  <c r="AU6" i="14"/>
  <c r="CA6" i="14"/>
  <c r="DG6" i="14"/>
  <c r="EM6" i="14"/>
  <c r="FS6" i="14"/>
  <c r="F7" i="14"/>
  <c r="G7" i="14" s="1"/>
  <c r="AM7" i="14"/>
  <c r="BS7" i="14"/>
  <c r="CY7" i="14"/>
  <c r="EE7" i="14"/>
  <c r="FK7" i="14"/>
  <c r="GQ7" i="14"/>
  <c r="K8" i="14"/>
  <c r="G13" i="14"/>
  <c r="GE6" i="14"/>
  <c r="S7" i="14"/>
  <c r="AY7" i="14"/>
  <c r="CE7" i="14"/>
  <c r="DK7" i="14"/>
  <c r="EQ7" i="14"/>
  <c r="FW7" i="14"/>
  <c r="W8" i="14"/>
  <c r="BC8" i="14"/>
  <c r="DC8" i="14"/>
  <c r="K5" i="14"/>
  <c r="BV24" i="14"/>
  <c r="BW24" i="14" s="1"/>
  <c r="BW5" i="14"/>
  <c r="EH24" i="14"/>
  <c r="EI5" i="14"/>
  <c r="GT24" i="14"/>
  <c r="GU24" i="14" s="1"/>
  <c r="GU5" i="14"/>
  <c r="BF24" i="14"/>
  <c r="BG5" i="14"/>
  <c r="DR24" i="14"/>
  <c r="DS24" i="14" s="1"/>
  <c r="DS5" i="14"/>
  <c r="FC5" i="14"/>
  <c r="GD24" i="14"/>
  <c r="GE24" i="14" s="1"/>
  <c r="GE5" i="14"/>
  <c r="E6" i="14"/>
  <c r="E5" i="14" s="1"/>
  <c r="N5" i="14"/>
  <c r="W5" i="14"/>
  <c r="AX24" i="14"/>
  <c r="AY24" i="14" s="1"/>
  <c r="AY5" i="14"/>
  <c r="CI5" i="14"/>
  <c r="DJ24" i="14"/>
  <c r="DK24" i="14" s="1"/>
  <c r="DK5" i="14"/>
  <c r="EM24" i="14"/>
  <c r="EU5" i="14"/>
  <c r="FW5" i="14"/>
  <c r="AM6" i="14"/>
  <c r="BS6" i="14"/>
  <c r="CY6" i="14"/>
  <c r="EE6" i="14"/>
  <c r="FK6" i="14"/>
  <c r="GQ6" i="14"/>
  <c r="AE7" i="14"/>
  <c r="BK7" i="14"/>
  <c r="AQ5" i="14"/>
  <c r="CA5" i="14"/>
  <c r="DC5" i="14"/>
  <c r="EE24" i="14"/>
  <c r="EM5" i="14"/>
  <c r="FO5" i="14"/>
  <c r="GQ24" i="14"/>
  <c r="S6" i="14"/>
  <c r="AY6" i="14"/>
  <c r="CE6" i="14"/>
  <c r="DK6" i="14"/>
  <c r="EQ6" i="14"/>
  <c r="FW6" i="14"/>
  <c r="K7" i="14"/>
  <c r="AQ7" i="14"/>
  <c r="BW7" i="14"/>
  <c r="DC7" i="14"/>
  <c r="EI7" i="14"/>
  <c r="FO7" i="14"/>
  <c r="GU7" i="14"/>
  <c r="O8" i="14"/>
  <c r="AU8" i="14"/>
  <c r="CA8" i="14"/>
  <c r="FO8" i="14"/>
  <c r="AI9" i="14"/>
  <c r="O9" i="14"/>
  <c r="F9" i="14"/>
  <c r="G9" i="14" s="1"/>
  <c r="Z5" i="14"/>
  <c r="BK5" i="14"/>
  <c r="CL5" i="14"/>
  <c r="DW5" i="14"/>
  <c r="EX5" i="14"/>
  <c r="BW6" i="14"/>
  <c r="DC6" i="14"/>
  <c r="EI6" i="14"/>
  <c r="FO6" i="14"/>
  <c r="F8" i="14"/>
  <c r="G8" i="14" s="1"/>
  <c r="GU11" i="14"/>
  <c r="AH5" i="14"/>
  <c r="CT24" i="14"/>
  <c r="CU24" i="14" s="1"/>
  <c r="CU5" i="14"/>
  <c r="FF24" i="14"/>
  <c r="FG24" i="14" s="1"/>
  <c r="FG5" i="14"/>
  <c r="K6" i="14"/>
  <c r="AQ6" i="14"/>
  <c r="R5" i="14"/>
  <c r="AT5" i="14"/>
  <c r="BC5" i="14"/>
  <c r="CD24" i="14"/>
  <c r="CE24" i="14" s="1"/>
  <c r="CE5" i="14"/>
  <c r="DG24" i="14"/>
  <c r="DO5" i="14"/>
  <c r="EQ5" i="14"/>
  <c r="FS24" i="14"/>
  <c r="GA5" i="14"/>
  <c r="W6" i="14"/>
  <c r="BC6" i="14"/>
  <c r="CI6" i="14"/>
  <c r="DO6" i="14"/>
  <c r="EU6" i="14"/>
  <c r="GA6" i="14"/>
  <c r="O7" i="14"/>
  <c r="AU7" i="14"/>
  <c r="CA7" i="14"/>
  <c r="DG7" i="14"/>
  <c r="EM7" i="14"/>
  <c r="FS7" i="14"/>
  <c r="D8" i="14"/>
  <c r="D9" i="14"/>
  <c r="FS11" i="14"/>
  <c r="K14" i="14"/>
  <c r="F14" i="14"/>
  <c r="F12" i="14" s="1"/>
  <c r="EM8" i="14"/>
  <c r="BS9" i="14"/>
  <c r="EE9" i="14"/>
  <c r="GQ9" i="14"/>
  <c r="BK11" i="14"/>
  <c r="CL11" i="14"/>
  <c r="CM11" i="14" s="1"/>
  <c r="DW11" i="14"/>
  <c r="R12" i="14"/>
  <c r="AM12" i="14"/>
  <c r="GA12" i="14"/>
  <c r="EE8" i="14"/>
  <c r="GQ8" i="14"/>
  <c r="BK9" i="14"/>
  <c r="GI9" i="14"/>
  <c r="I12" i="14"/>
  <c r="I11" i="14" s="1"/>
  <c r="I24" i="14" s="1"/>
  <c r="CU12" i="14"/>
  <c r="EG12" i="14"/>
  <c r="EG11" i="14" s="1"/>
  <c r="EG24" i="14" s="1"/>
  <c r="EP12" i="14"/>
  <c r="K13" i="14"/>
  <c r="DW8" i="14"/>
  <c r="GI8" i="14"/>
  <c r="BC9" i="14"/>
  <c r="DO9" i="14"/>
  <c r="GA9" i="14"/>
  <c r="AU11" i="14"/>
  <c r="DG11" i="14"/>
  <c r="FV11" i="14"/>
  <c r="FW11" i="14" s="1"/>
  <c r="J12" i="14"/>
  <c r="AD12" i="14"/>
  <c r="AY12" i="14"/>
  <c r="DG12" i="14"/>
  <c r="GU12" i="14"/>
  <c r="DO8" i="14"/>
  <c r="GA8" i="14"/>
  <c r="AU9" i="14"/>
  <c r="DG9" i="14"/>
  <c r="FS9" i="14"/>
  <c r="AL11" i="14"/>
  <c r="AM11" i="14" s="1"/>
  <c r="CX11" i="14"/>
  <c r="CY11" i="14" s="1"/>
  <c r="FB11" i="14"/>
  <c r="FC11" i="14" s="1"/>
  <c r="GH11" i="14"/>
  <c r="GI11" i="14" s="1"/>
  <c r="AQ12" i="14"/>
  <c r="FJ12" i="14"/>
  <c r="GM12" i="14"/>
  <c r="D13" i="14"/>
  <c r="CQ11" i="14"/>
  <c r="E14" i="14"/>
  <c r="E12" i="14" s="1"/>
  <c r="E11" i="14" s="1"/>
  <c r="CY8" i="14"/>
  <c r="FK8" i="14"/>
  <c r="AE9" i="14"/>
  <c r="CQ9" i="14"/>
  <c r="FC9" i="14"/>
  <c r="M12" i="14"/>
  <c r="M11" i="14" s="1"/>
  <c r="M24" i="14" s="1"/>
  <c r="BN12" i="14"/>
  <c r="CQ12" i="14"/>
  <c r="EU12" i="14"/>
  <c r="AI13" i="14"/>
  <c r="AH12" i="14"/>
  <c r="D14" i="14"/>
  <c r="CQ8" i="14"/>
  <c r="FC8" i="14"/>
  <c r="W9" i="14"/>
  <c r="CI9" i="14"/>
  <c r="EU9" i="14"/>
  <c r="AP11" i="14"/>
  <c r="AQ11" i="14" s="1"/>
  <c r="BZ11" i="14"/>
  <c r="CA11" i="14" s="1"/>
  <c r="DB11" i="14"/>
  <c r="DC11" i="14" s="1"/>
  <c r="EM11" i="14"/>
  <c r="N12" i="14"/>
  <c r="AU12" i="14"/>
  <c r="BE12" i="14"/>
  <c r="BE11" i="14" s="1"/>
  <c r="BE24" i="14" s="1"/>
  <c r="CI12" i="14"/>
  <c r="EM12" i="14"/>
  <c r="FO12" i="14"/>
  <c r="FN11" i="14"/>
  <c r="FO11" i="14" s="1"/>
  <c r="AE13" i="14"/>
  <c r="CQ13" i="14"/>
  <c r="FC13" i="14"/>
  <c r="W14" i="14"/>
  <c r="CI14" i="14"/>
  <c r="DC14" i="14"/>
  <c r="O15" i="14"/>
  <c r="F15" i="14"/>
  <c r="G15" i="14" s="1"/>
  <c r="AI15" i="14"/>
  <c r="W13" i="14"/>
  <c r="BS13" i="14"/>
  <c r="EE13" i="14"/>
  <c r="GQ13" i="14"/>
  <c r="BK14" i="14"/>
  <c r="FW14" i="14"/>
  <c r="BR12" i="14"/>
  <c r="EE12" i="14"/>
  <c r="GQ12" i="14"/>
  <c r="BK13" i="14"/>
  <c r="DW13" i="14"/>
  <c r="GI13" i="14"/>
  <c r="BC14" i="14"/>
  <c r="AU13" i="14"/>
  <c r="DG13" i="14"/>
  <c r="FS13" i="14"/>
  <c r="AM14" i="14"/>
  <c r="EM14" i="14"/>
  <c r="E19" i="14"/>
  <c r="BS15" i="14"/>
  <c r="EI15" i="14"/>
  <c r="FO15" i="14"/>
  <c r="GU15" i="14"/>
  <c r="AI16" i="14"/>
  <c r="BO16" i="14"/>
  <c r="CU16" i="14"/>
  <c r="EA16" i="14"/>
  <c r="FG16" i="14"/>
  <c r="GM16" i="14"/>
  <c r="EE14" i="14"/>
  <c r="GQ14" i="14"/>
  <c r="BK15" i="14"/>
  <c r="DO15" i="14"/>
  <c r="EU15" i="14"/>
  <c r="GA15" i="14"/>
  <c r="O16" i="14"/>
  <c r="AU16" i="14"/>
  <c r="CA16" i="14"/>
  <c r="DG16" i="14"/>
  <c r="EM16" i="14"/>
  <c r="FS16" i="14"/>
  <c r="F17" i="14"/>
  <c r="G17" i="14" s="1"/>
  <c r="DW17" i="14"/>
  <c r="DO14" i="14"/>
  <c r="GA14" i="14"/>
  <c r="AU15" i="14"/>
  <c r="DG15" i="14"/>
  <c r="EM15" i="14"/>
  <c r="FS15" i="14"/>
  <c r="F16" i="14"/>
  <c r="G16" i="14" s="1"/>
  <c r="AM16" i="14"/>
  <c r="BS16" i="14"/>
  <c r="CY16" i="14"/>
  <c r="EE16" i="14"/>
  <c r="FK16" i="14"/>
  <c r="GQ16" i="14"/>
  <c r="BG17" i="14"/>
  <c r="D18" i="14"/>
  <c r="CY14" i="14"/>
  <c r="FK14" i="14"/>
  <c r="AE15" i="14"/>
  <c r="CQ15" i="14"/>
  <c r="EE15" i="14"/>
  <c r="FK15" i="14"/>
  <c r="GQ15" i="14"/>
  <c r="AE16" i="14"/>
  <c r="BK16" i="14"/>
  <c r="CQ16" i="14"/>
  <c r="DW16" i="14"/>
  <c r="FC16" i="14"/>
  <c r="GI16" i="14"/>
  <c r="W17" i="14"/>
  <c r="AY17" i="14"/>
  <c r="DK17" i="14"/>
  <c r="EM17" i="14"/>
  <c r="FS17" i="14"/>
  <c r="F18" i="14"/>
  <c r="G18" i="14" s="1"/>
  <c r="AM18" i="14"/>
  <c r="BS18" i="14"/>
  <c r="CY18" i="14"/>
  <c r="EE18" i="14"/>
  <c r="FK18" i="14"/>
  <c r="GQ18" i="14"/>
  <c r="AE19" i="14"/>
  <c r="BK19" i="14"/>
  <c r="CQ19" i="14"/>
  <c r="DW19" i="14"/>
  <c r="W22" i="14"/>
  <c r="V21" i="14"/>
  <c r="W21" i="14" s="1"/>
  <c r="BC22" i="14"/>
  <c r="BB21" i="14"/>
  <c r="CI22" i="14"/>
  <c r="CH21" i="14"/>
  <c r="DO22" i="14"/>
  <c r="DN21" i="14"/>
  <c r="EU22" i="14"/>
  <c r="ET21" i="14"/>
  <c r="GA22" i="14"/>
  <c r="FZ21" i="14"/>
  <c r="GA21" i="14" s="1"/>
  <c r="AI17" i="14"/>
  <c r="CU17" i="14"/>
  <c r="FK17" i="14"/>
  <c r="GQ17" i="14"/>
  <c r="AE18" i="14"/>
  <c r="BK18" i="14"/>
  <c r="CQ18" i="14"/>
  <c r="DW18" i="14"/>
  <c r="FC18" i="14"/>
  <c r="GI18" i="14"/>
  <c r="W19" i="14"/>
  <c r="BC19" i="14"/>
  <c r="CI19" i="14"/>
  <c r="DO19" i="14"/>
  <c r="AA17" i="14"/>
  <c r="CM17" i="14"/>
  <c r="EQ17" i="14"/>
  <c r="FW17" i="14"/>
  <c r="K18" i="14"/>
  <c r="AQ18" i="14"/>
  <c r="BW18" i="14"/>
  <c r="DC18" i="14"/>
  <c r="EI18" i="14"/>
  <c r="FO18" i="14"/>
  <c r="GU18" i="14"/>
  <c r="AI19" i="14"/>
  <c r="BO19" i="14"/>
  <c r="CU19" i="14"/>
  <c r="GI19" i="14"/>
  <c r="AI21" i="14"/>
  <c r="BW17" i="14"/>
  <c r="EI17" i="14"/>
  <c r="AA19" i="14"/>
  <c r="BG19" i="14"/>
  <c r="CM19" i="14"/>
  <c r="FG19" i="14"/>
  <c r="F19" i="14"/>
  <c r="CY19" i="14"/>
  <c r="D22" i="14"/>
  <c r="D21" i="14" s="1"/>
  <c r="AA21" i="14"/>
  <c r="CM21" i="14"/>
  <c r="EI21" i="14"/>
  <c r="FO21" i="14"/>
  <c r="GU21" i="14"/>
  <c r="AI22" i="14"/>
  <c r="BO22" i="14"/>
  <c r="CU22" i="14"/>
  <c r="EA22" i="14"/>
  <c r="FG22" i="14"/>
  <c r="GM22" i="14"/>
  <c r="EY19" i="14"/>
  <c r="R21" i="14"/>
  <c r="S21" i="14" s="1"/>
  <c r="CE21" i="14"/>
  <c r="O22" i="14"/>
  <c r="AU22" i="14"/>
  <c r="CA22" i="14"/>
  <c r="DG22" i="14"/>
  <c r="EM22" i="14"/>
  <c r="FS22" i="14"/>
  <c r="EQ19" i="14"/>
  <c r="J21" i="14"/>
  <c r="K21" i="14" s="1"/>
  <c r="BW21" i="14"/>
  <c r="EA21" i="14"/>
  <c r="FG21" i="14"/>
  <c r="GM21" i="14"/>
  <c r="AA22" i="14"/>
  <c r="BG22" i="14"/>
  <c r="CM22" i="14"/>
  <c r="BN21" i="14"/>
  <c r="BO21" i="14" s="1"/>
  <c r="EM21" i="14"/>
  <c r="FS21" i="14"/>
  <c r="F22" i="14"/>
  <c r="AM22" i="14"/>
  <c r="BS22" i="14"/>
  <c r="CY22" i="14"/>
  <c r="EE22" i="14"/>
  <c r="FK22" i="14"/>
  <c r="GQ22" i="14"/>
  <c r="GE19" i="14"/>
  <c r="AY21" i="14"/>
  <c r="DK21" i="14"/>
  <c r="EE21" i="14"/>
  <c r="FK21" i="14"/>
  <c r="GQ21" i="14"/>
  <c r="AE22" i="14"/>
  <c r="BK22" i="14"/>
  <c r="CQ22" i="14"/>
  <c r="DW22" i="14"/>
  <c r="FC22" i="14"/>
  <c r="GI22" i="14"/>
  <c r="AQ22" i="14"/>
  <c r="BW22" i="14"/>
  <c r="DC22" i="14"/>
  <c r="EI22" i="14"/>
  <c r="G12" i="14" l="1"/>
  <c r="F11" i="14"/>
  <c r="G11" i="14" s="1"/>
  <c r="G22" i="14"/>
  <c r="F21" i="14"/>
  <c r="G21" i="14" s="1"/>
  <c r="BC21" i="14"/>
  <c r="BB11" i="14"/>
  <c r="BG12" i="14"/>
  <c r="GH24" i="14"/>
  <c r="GI24" i="14" s="1"/>
  <c r="CL24" i="14"/>
  <c r="CM24" i="14" s="1"/>
  <c r="CM5" i="14"/>
  <c r="BO12" i="14"/>
  <c r="BN11" i="14"/>
  <c r="BO11" i="14" s="1"/>
  <c r="O5" i="14"/>
  <c r="EI24" i="14"/>
  <c r="GL24" i="14"/>
  <c r="GM24" i="14" s="1"/>
  <c r="GM5" i="14"/>
  <c r="EI11" i="14"/>
  <c r="S12" i="14"/>
  <c r="R11" i="14"/>
  <c r="S11" i="14" s="1"/>
  <c r="E24" i="14"/>
  <c r="CX24" i="14"/>
  <c r="CY24" i="14" s="1"/>
  <c r="FB24" i="14"/>
  <c r="FC24" i="14" s="1"/>
  <c r="G14" i="14"/>
  <c r="G19" i="14"/>
  <c r="FZ11" i="14"/>
  <c r="Z24" i="14"/>
  <c r="AA24" i="14" s="1"/>
  <c r="AA5" i="14"/>
  <c r="FN24" i="14"/>
  <c r="FO24" i="14" s="1"/>
  <c r="AP24" i="14"/>
  <c r="AQ24" i="14" s="1"/>
  <c r="BG24" i="14"/>
  <c r="DZ24" i="14"/>
  <c r="EA24" i="14" s="1"/>
  <c r="EA5" i="14"/>
  <c r="EU21" i="14"/>
  <c r="ET11" i="14"/>
  <c r="O12" i="14"/>
  <c r="N11" i="14"/>
  <c r="O11" i="14" s="1"/>
  <c r="DO21" i="14"/>
  <c r="DN11" i="14"/>
  <c r="BS12" i="14"/>
  <c r="BR11" i="14"/>
  <c r="V11" i="14"/>
  <c r="D12" i="14"/>
  <c r="D11" i="14" s="1"/>
  <c r="D24" i="14" s="1"/>
  <c r="AE12" i="14"/>
  <c r="AD11" i="14"/>
  <c r="AE11" i="14" s="1"/>
  <c r="AT24" i="14"/>
  <c r="AU24" i="14" s="1"/>
  <c r="AU5" i="14"/>
  <c r="EI12" i="14"/>
  <c r="AL24" i="14"/>
  <c r="AM24" i="14" s="1"/>
  <c r="CP24" i="14"/>
  <c r="CQ24" i="14" s="1"/>
  <c r="CQ5" i="14"/>
  <c r="F5" i="14"/>
  <c r="R24" i="14"/>
  <c r="S24" i="14" s="1"/>
  <c r="S5" i="14"/>
  <c r="AH24" i="14"/>
  <c r="AI24" i="14" s="1"/>
  <c r="AI5" i="14"/>
  <c r="EX24" i="14"/>
  <c r="EY24" i="14" s="1"/>
  <c r="EY5" i="14"/>
  <c r="BG11" i="14"/>
  <c r="BZ24" i="14"/>
  <c r="CA24" i="14" s="1"/>
  <c r="BN24" i="14"/>
  <c r="BO24" i="14" s="1"/>
  <c r="BO5" i="14"/>
  <c r="G6" i="14"/>
  <c r="FK12" i="14"/>
  <c r="FJ11" i="14"/>
  <c r="AI12" i="14"/>
  <c r="AH11" i="14"/>
  <c r="AI11" i="14" s="1"/>
  <c r="K12" i="14"/>
  <c r="J11" i="14"/>
  <c r="CI21" i="14"/>
  <c r="CH11" i="14"/>
  <c r="EQ12" i="14"/>
  <c r="EP11" i="14"/>
  <c r="DB24" i="14"/>
  <c r="DC24" i="14" s="1"/>
  <c r="FV24" i="14"/>
  <c r="FW24" i="14" s="1"/>
  <c r="AD24" i="14"/>
  <c r="AE24" i="14" s="1"/>
  <c r="AE5" i="14"/>
  <c r="K11" i="14" l="1"/>
  <c r="J24" i="14"/>
  <c r="K24" i="14" s="1"/>
  <c r="N24" i="14"/>
  <c r="O24" i="14" s="1"/>
  <c r="BC11" i="14"/>
  <c r="BB24" i="14"/>
  <c r="BC24" i="14" s="1"/>
  <c r="F24" i="14"/>
  <c r="G24" i="14" s="1"/>
  <c r="G5" i="14"/>
  <c r="EU11" i="14"/>
  <c r="ET24" i="14"/>
  <c r="EU24" i="14" s="1"/>
  <c r="CI11" i="14"/>
  <c r="CH24" i="14"/>
  <c r="CI24" i="14" s="1"/>
  <c r="DO11" i="14"/>
  <c r="DN24" i="14"/>
  <c r="DO24" i="14" s="1"/>
  <c r="W11" i="14"/>
  <c r="V24" i="14"/>
  <c r="W24" i="14" s="1"/>
  <c r="GA11" i="14"/>
  <c r="FZ24" i="14"/>
  <c r="GA24" i="14" s="1"/>
  <c r="EQ11" i="14"/>
  <c r="EP24" i="14"/>
  <c r="EQ24" i="14" s="1"/>
  <c r="FK11" i="14"/>
  <c r="FJ24" i="14"/>
  <c r="FK24" i="14" s="1"/>
  <c r="BS11" i="14"/>
  <c r="BR24" i="14"/>
  <c r="BS24" i="14" s="1"/>
</calcChain>
</file>

<file path=xl/sharedStrings.xml><?xml version="1.0" encoding="utf-8"?>
<sst xmlns="http://schemas.openxmlformats.org/spreadsheetml/2006/main" count="323" uniqueCount="127">
  <si>
    <t>الإيرادات</t>
  </si>
  <si>
    <t>المجموعة "11" - الضرائب</t>
  </si>
  <si>
    <t>المجموعة "12" - مساهمات إجتماعية</t>
  </si>
  <si>
    <t>المجموعة "13" - مساهمات الامارات</t>
  </si>
  <si>
    <t>المجموعة "14" - ايرادات اتحادية أخرى</t>
  </si>
  <si>
    <t>إجمالي المصروفات</t>
  </si>
  <si>
    <t>المصروفات</t>
  </si>
  <si>
    <t>المجموعة "21" - تعويضات الموظفين</t>
  </si>
  <si>
    <t>المجموعة "22" - مستلزمات سلعية وخدمية</t>
  </si>
  <si>
    <t>المجموعة "25" - الاعانات</t>
  </si>
  <si>
    <t>المجموعة "26" - المنح</t>
  </si>
  <si>
    <t>المجموعة "27" - المنافع الاجتماعية</t>
  </si>
  <si>
    <t>المجموعة "28" - مصاريف أخرى</t>
  </si>
  <si>
    <t>النفقات على الأصول</t>
  </si>
  <si>
    <t>المجموعة "31" - الأصول التي لها اعتمادات مالية</t>
  </si>
  <si>
    <t>صافي فائض/ (عجز) السنة المالية الحالية</t>
  </si>
  <si>
    <r>
      <rPr>
        <b/>
        <sz val="11"/>
        <color rgb="FFFFFF00"/>
        <rFont val="Arabic Transparent"/>
      </rPr>
      <t>(2)</t>
    </r>
    <r>
      <rPr>
        <sz val="11"/>
        <color theme="0"/>
        <rFont val="Arabic Transparent"/>
      </rPr>
      <t xml:space="preserve">
الميزانية المعدلة</t>
    </r>
  </si>
  <si>
    <r>
      <rPr>
        <b/>
        <sz val="11"/>
        <color rgb="FFFFFF00"/>
        <rFont val="Arabic Transparent"/>
      </rPr>
      <t>(3)</t>
    </r>
    <r>
      <rPr>
        <sz val="11"/>
        <color theme="0"/>
        <rFont val="Arabic Transparent"/>
      </rPr>
      <t xml:space="preserve">
فعلي</t>
    </r>
  </si>
  <si>
    <r>
      <rPr>
        <b/>
        <sz val="11"/>
        <color rgb="FFFFFF00"/>
        <rFont val="Arabic Transparent"/>
      </rPr>
      <t>(4)</t>
    </r>
    <r>
      <rPr>
        <sz val="11"/>
        <color theme="0"/>
        <rFont val="Arabic Transparent"/>
      </rPr>
      <t xml:space="preserve">
فرق تنفيذ الميزانية (3-2)</t>
    </r>
  </si>
  <si>
    <t>المجموعة "24" - الفوائد</t>
  </si>
  <si>
    <t>102</t>
  </si>
  <si>
    <t>111</t>
  </si>
  <si>
    <t>234</t>
  </si>
  <si>
    <t>245</t>
  </si>
  <si>
    <t>246</t>
  </si>
  <si>
    <t>247</t>
  </si>
  <si>
    <t>258</t>
  </si>
  <si>
    <t>274</t>
  </si>
  <si>
    <t>277</t>
  </si>
  <si>
    <t>284</t>
  </si>
  <si>
    <t>286</t>
  </si>
  <si>
    <t>296</t>
  </si>
  <si>
    <t>297</t>
  </si>
  <si>
    <t>11</t>
  </si>
  <si>
    <t>12</t>
  </si>
  <si>
    <t>13</t>
  </si>
  <si>
    <t>14</t>
  </si>
  <si>
    <t>21</t>
  </si>
  <si>
    <t>22</t>
  </si>
  <si>
    <t>24</t>
  </si>
  <si>
    <t>25</t>
  </si>
  <si>
    <t>26</t>
  </si>
  <si>
    <t>27</t>
  </si>
  <si>
    <t>28</t>
  </si>
  <si>
    <t>31</t>
  </si>
  <si>
    <t>Budget execution Metadata</t>
  </si>
  <si>
    <t>Elements</t>
  </si>
  <si>
    <t>Definition</t>
  </si>
  <si>
    <t xml:space="preserve">Indicator </t>
  </si>
  <si>
    <t>Budget execution amounts for each financial year.</t>
  </si>
  <si>
    <t xml:space="preserve">Indicator deffinition </t>
  </si>
  <si>
    <t>Gives information about total revenues &amp; expenses  of the federal governament in each finacial year.It help MOF to track spending on different initiatives, and to make informed decisions about budget management.</t>
  </si>
  <si>
    <t>Dataset Name_EN</t>
  </si>
  <si>
    <t>Budget execution_by_Year</t>
  </si>
  <si>
    <t>Dataset Name_AR</t>
  </si>
  <si>
    <t>تنفيذ الميزانية - حسب الأعوام</t>
  </si>
  <si>
    <t>Description_EN</t>
  </si>
  <si>
    <t xml:space="preserve">Total Budget execution of the federal Goverment from 2014 to current year in AED.As per Budget Law and budget excution </t>
  </si>
  <si>
    <t>Description_AR</t>
  </si>
  <si>
    <t xml:space="preserve">إجمالي تنفيذ ميزانية الحكومة الاتحادية من عام 2014 إلى العام الحالي بالدرهم. كما هي واردة في قانون ربط الميزانية و تنفيذ الميزانية </t>
  </si>
  <si>
    <t xml:space="preserve">Source (URL of origional source) </t>
  </si>
  <si>
    <t>Open Data – Request more information – Ministry of Finance – United Arab Emirates (mof.gov.ae)</t>
  </si>
  <si>
    <t>Data Owner_EN</t>
  </si>
  <si>
    <t>Account and financial reports Department , Ministry of Finance</t>
  </si>
  <si>
    <t>Data  Owener_AR</t>
  </si>
  <si>
    <t>قسم الحسابات و التقراير المالية، وزارة المالية</t>
  </si>
  <si>
    <t>Owner_Tel</t>
  </si>
  <si>
    <t>last Update Date</t>
  </si>
  <si>
    <t xml:space="preserve">Calculation Methodology </t>
  </si>
  <si>
    <t xml:space="preserve">The total expenses amount was collated from the transaction data and summarized based on financial year, ministry, account Group and  location </t>
  </si>
  <si>
    <t>Language</t>
  </si>
  <si>
    <t>English /Arabic</t>
  </si>
  <si>
    <t>Keyterms/ tags ( they mean the attributes)</t>
  </si>
  <si>
    <t>Ministry Code,  Ministry  In Arabic, Account Group, , Account Group in Arabic,, Year, Budget execution</t>
  </si>
  <si>
    <t>Note</t>
  </si>
  <si>
    <t>283</t>
  </si>
  <si>
    <t>البيانات المالية المجمعة</t>
  </si>
  <si>
    <t>وزارة الطاقة والبنية التحتية</t>
  </si>
  <si>
    <t>وزارة الثقافة والشباب</t>
  </si>
  <si>
    <t>وزاره الخارجية والتعاون الدولي</t>
  </si>
  <si>
    <t>وزارة الداخلية</t>
  </si>
  <si>
    <t>وزارة الدفاع</t>
  </si>
  <si>
    <t>جهاز الامن</t>
  </si>
  <si>
    <t>وزارة التربية والتعليم</t>
  </si>
  <si>
    <t>وزارة الصحة ووقاية المجتمع</t>
  </si>
  <si>
    <t>وزارة الصناعة والتكنولوجيا المتقدمة</t>
  </si>
  <si>
    <t>وزارة المالية</t>
  </si>
  <si>
    <t>وزارة الاقتصاد</t>
  </si>
  <si>
    <t>وزارة الموارد البشرية والتوطين</t>
  </si>
  <si>
    <t>وزارة الدولة – جبر السويدي</t>
  </si>
  <si>
    <t>وزارة العدل</t>
  </si>
  <si>
    <t>وزارة التغير المناخي والبيئة</t>
  </si>
  <si>
    <t>وزارة تنمية المجتمع</t>
  </si>
  <si>
    <t>وزارة الدولة لشؤون المجلس الوطني</t>
  </si>
  <si>
    <t>وزير الاستثمار</t>
  </si>
  <si>
    <t>وزارة الدولة (32) - معالي/ الدكتورة ميثاء سالم الشامسي</t>
  </si>
  <si>
    <t>مصروفات اتحاديه اخري 98</t>
  </si>
  <si>
    <t>مكتب الضبط القضائي الاتحادي</t>
  </si>
  <si>
    <t>المكتب التنفيذي للرقابة وحظر الانتشار</t>
  </si>
  <si>
    <t xml:space="preserve">مكتب الشؤون السياسية لنائب رئيس الدولة </t>
  </si>
  <si>
    <t>مؤسسة الأمارات للتعليم المدرسي</t>
  </si>
  <si>
    <t>مؤسسة الإمارات للخدمات الصحية</t>
  </si>
  <si>
    <t>وكالة أنباء الإمارات</t>
  </si>
  <si>
    <t>الهيئة العامة للرياضة</t>
  </si>
  <si>
    <t>مكتب وزير الدولة للتسامح والتعايش</t>
  </si>
  <si>
    <t>الهيئة الاتحادية للهوية والجنسية والجمارك وأمن المنافذ</t>
  </si>
  <si>
    <t>مجلس الامارات للاعلام</t>
  </si>
  <si>
    <t>المركز الوطني للمناصحة</t>
  </si>
  <si>
    <t>وكالة الإمارات للفضاء</t>
  </si>
  <si>
    <t>الهيئة العامة للشؤون الإسلامية والأوقاف</t>
  </si>
  <si>
    <t>الهيئة الاتحادية للموارد البشرية الحكومية</t>
  </si>
  <si>
    <t>المجلس الوطني الاتحادي</t>
  </si>
  <si>
    <t>جامعة الامارات العربية المتحدة</t>
  </si>
  <si>
    <t>مجمع كليات التقنية العليا</t>
  </si>
  <si>
    <t>جامعة زايد</t>
  </si>
  <si>
    <t>صندوق الزكاة</t>
  </si>
  <si>
    <t>هيئة الاوراق المالية والسلع</t>
  </si>
  <si>
    <t>جهاز الامارات للمحاسبة</t>
  </si>
  <si>
    <t>المجلس الاعلى للامومة والطفولة</t>
  </si>
  <si>
    <t>المجلس الاتحادي للتركيبة السكانية</t>
  </si>
  <si>
    <t>أكاديمية أنور قرقاش الدبلوماسية</t>
  </si>
  <si>
    <t>مجلس الامارات للتوازن بين الجنسين</t>
  </si>
  <si>
    <t>المركز الاتحادي للمعلومات الجغرافية</t>
  </si>
  <si>
    <t>المكتب التنفيذي لمواجهة غسل الأموال وتمويل الإرهاب</t>
  </si>
  <si>
    <t>الهيئة العامة لتنظيم قطاع الاتصالات والحكومة الرقمية</t>
  </si>
  <si>
    <t>الهيئة الاتحادية للرقابة النووية</t>
  </si>
  <si>
    <r>
      <rPr>
        <b/>
        <sz val="11"/>
        <color rgb="FFFFFF00"/>
        <rFont val="Arabic Transparent"/>
      </rPr>
      <t>(1)</t>
    </r>
    <r>
      <rPr>
        <sz val="11"/>
        <color theme="0"/>
        <rFont val="Arabic Transparent"/>
      </rPr>
      <t xml:space="preserve">
الميزانية المعتمدة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</si>
</sst>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abic Transparent"/>
    </font>
    <font>
      <b/>
      <sz val="11"/>
      <color theme="1"/>
      <name val="Arabic Transparent"/>
    </font>
    <font>
      <sz val="11"/>
      <color theme="0"/>
      <name val="Arabic Transparent"/>
    </font>
    <font>
      <b/>
      <sz val="11"/>
      <color theme="0"/>
      <name val="Arabic Transparent"/>
    </font>
    <font>
      <b/>
      <sz val="11"/>
      <color rgb="FFFFFF00"/>
      <name val="Arabic Transparent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99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right" vertical="center" indent="3"/>
    </xf>
    <xf numFmtId="0" fontId="5" fillId="2" borderId="1" xfId="0" applyFont="1" applyFill="1" applyBorder="1" applyAlignment="1">
      <alignment horizontal="right" vertical="center" wrapText="1" indent="3"/>
    </xf>
    <xf numFmtId="0" fontId="4" fillId="0" borderId="0" xfId="0" applyFont="1"/>
    <xf numFmtId="43" fontId="3" fillId="0" borderId="0" xfId="1" applyFont="1" applyProtection="1"/>
    <xf numFmtId="43" fontId="3" fillId="0" borderId="0" xfId="0" applyNumberFormat="1" applyFont="1"/>
    <xf numFmtId="0" fontId="5" fillId="2" borderId="1" xfId="0" applyFont="1" applyFill="1" applyBorder="1" applyAlignment="1">
      <alignment horizontal="center" vertical="center" wrapText="1" readingOrder="2"/>
    </xf>
    <xf numFmtId="0" fontId="2" fillId="0" borderId="0" xfId="0" applyFont="1"/>
    <xf numFmtId="0" fontId="3" fillId="2" borderId="0" xfId="0" applyFont="1" applyFill="1"/>
    <xf numFmtId="43" fontId="6" fillId="3" borderId="1" xfId="1" applyFont="1" applyFill="1" applyBorder="1" applyAlignment="1" applyProtection="1">
      <alignment vertical="center"/>
    </xf>
    <xf numFmtId="0" fontId="3" fillId="0" borderId="0" xfId="0" quotePrefix="1" applyFont="1" applyAlignment="1">
      <alignment vertical="center"/>
    </xf>
    <xf numFmtId="43" fontId="3" fillId="4" borderId="1" xfId="1" applyFont="1" applyFill="1" applyBorder="1" applyAlignment="1" applyProtection="1">
      <alignment vertical="center"/>
    </xf>
    <xf numFmtId="43" fontId="6" fillId="3" borderId="1" xfId="1" applyFont="1" applyFill="1" applyBorder="1" applyProtection="1"/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4" xfId="0" quotePrefix="1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/>
    </xf>
    <xf numFmtId="0" fontId="6" fillId="2" borderId="6" xfId="0" quotePrefix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3" fontId="0" fillId="0" borderId="0" xfId="1" applyFont="1" applyProtection="1"/>
    <xf numFmtId="0" fontId="0" fillId="0" borderId="0" xfId="0" applyAlignment="1">
      <alignment vertical="center"/>
    </xf>
    <xf numFmtId="0" fontId="8" fillId="5" borderId="0" xfId="0" applyFont="1" applyFill="1" applyAlignment="1">
      <alignment horizontal="right"/>
    </xf>
    <xf numFmtId="0" fontId="12" fillId="0" borderId="3" xfId="3" applyFont="1" applyBorder="1" applyAlignment="1">
      <alignment horizontal="right" vertical="center"/>
    </xf>
    <xf numFmtId="0" fontId="0" fillId="0" borderId="3" xfId="0" applyBorder="1" applyAlignment="1">
      <alignment horizontal="right" wrapText="1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right" vertical="top" wrapText="1"/>
    </xf>
    <xf numFmtId="0" fontId="9" fillId="0" borderId="3" xfId="2" applyFill="1" applyBorder="1" applyAlignment="1">
      <alignment horizontal="right"/>
    </xf>
    <xf numFmtId="14" fontId="0" fillId="0" borderId="3" xfId="0" applyNumberFormat="1" applyBorder="1" applyAlignment="1">
      <alignment horizontal="right"/>
    </xf>
  </cellXfs>
  <cellStyles count="4">
    <cellStyle name="Comma" xfId="1" builtinId="3"/>
    <cellStyle name="Hyperlink" xfId="2" builtinId="8"/>
    <cellStyle name="Normal" xfId="0" builtinId="0"/>
    <cellStyle name="Normal 2" xfId="3" xr:uid="{4FFB35FA-733D-4557-8288-30016F7DCB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alzahmi/AppData/Local/Microsoft/Windows/INetCache/Content.Outlook/1R68RDCS/&#1575;&#1610;&#1590;&#1575;&#1581;%20-%20&#1578;&#1606;&#1601;&#1610;&#1584;%20&#1575;&#1604;&#1605;&#1610;&#1586;&#1575;&#1606;&#1610;&#1577;%20&#1593;&#1604;&#1609;%20&#1605;&#1587;&#1578;&#1608;&#1609;%20&#1575;&#1604;&#1580;&#1607;&#1575;&#1578;%20&#1575;&#1604;&#1575;&#1578;&#1581;&#1575;&#1583;&#1610;&#1577;%20-%202023%20-%20V2.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نفيذ الميزانية"/>
      <sheetName val="Budget Execution 2023"/>
    </sheetNames>
    <sheetDataSet>
      <sheetData sheetId="0"/>
      <sheetData sheetId="1">
        <row r="1">
          <cell r="A1" t="str">
            <v>Ministry</v>
          </cell>
          <cell r="C1" t="str">
            <v>Group</v>
          </cell>
          <cell r="E1" t="str">
            <v>Budget By Law</v>
          </cell>
          <cell r="F1" t="str">
            <v>Adjusted Budget</v>
          </cell>
          <cell r="G1" t="str">
            <v>Actual Amount</v>
          </cell>
        </row>
        <row r="2">
          <cell r="A2">
            <v>102</v>
          </cell>
          <cell r="C2">
            <v>14</v>
          </cell>
          <cell r="E2">
            <v>-542285000</v>
          </cell>
          <cell r="F2">
            <v>-542285000</v>
          </cell>
          <cell r="G2">
            <v>-604307235.59000003</v>
          </cell>
        </row>
        <row r="3">
          <cell r="A3">
            <v>102</v>
          </cell>
          <cell r="C3">
            <v>21</v>
          </cell>
          <cell r="E3">
            <v>322437000</v>
          </cell>
          <cell r="F3">
            <v>293787809</v>
          </cell>
          <cell r="G3">
            <v>291598481.66000003</v>
          </cell>
        </row>
        <row r="4">
          <cell r="A4">
            <v>102</v>
          </cell>
          <cell r="C4">
            <v>22</v>
          </cell>
          <cell r="E4">
            <v>117620000</v>
          </cell>
          <cell r="F4">
            <v>129339525</v>
          </cell>
          <cell r="G4">
            <v>126119869.95</v>
          </cell>
        </row>
        <row r="5">
          <cell r="A5">
            <v>102</v>
          </cell>
          <cell r="C5">
            <v>25</v>
          </cell>
          <cell r="E5">
            <v>200000000</v>
          </cell>
          <cell r="F5">
            <v>200000000</v>
          </cell>
          <cell r="G5">
            <v>200000000</v>
          </cell>
        </row>
        <row r="6">
          <cell r="A6">
            <v>102</v>
          </cell>
          <cell r="C6">
            <v>28</v>
          </cell>
          <cell r="E6">
            <v>40000</v>
          </cell>
          <cell r="F6">
            <v>257130</v>
          </cell>
          <cell r="G6">
            <v>248143.96</v>
          </cell>
        </row>
        <row r="7">
          <cell r="A7">
            <v>102</v>
          </cell>
          <cell r="C7">
            <v>31</v>
          </cell>
          <cell r="E7">
            <v>598722000</v>
          </cell>
          <cell r="F7">
            <v>598722000</v>
          </cell>
          <cell r="G7">
            <v>592998164.74000001</v>
          </cell>
        </row>
        <row r="8">
          <cell r="A8">
            <v>103</v>
          </cell>
          <cell r="C8">
            <v>14</v>
          </cell>
          <cell r="E8">
            <v>-39845000</v>
          </cell>
          <cell r="F8">
            <v>-39845000</v>
          </cell>
          <cell r="G8">
            <v>-37789677.039999999</v>
          </cell>
        </row>
        <row r="9">
          <cell r="A9">
            <v>103</v>
          </cell>
          <cell r="C9">
            <v>21</v>
          </cell>
          <cell r="E9">
            <v>191579000</v>
          </cell>
          <cell r="F9">
            <v>177448824</v>
          </cell>
          <cell r="G9">
            <v>146925572.94999999</v>
          </cell>
        </row>
        <row r="10">
          <cell r="A10">
            <v>103</v>
          </cell>
          <cell r="C10">
            <v>22</v>
          </cell>
          <cell r="E10">
            <v>112288000</v>
          </cell>
          <cell r="F10">
            <v>116963000</v>
          </cell>
          <cell r="G10">
            <v>111148169.5</v>
          </cell>
        </row>
        <row r="11">
          <cell r="A11">
            <v>103</v>
          </cell>
          <cell r="C11">
            <v>25</v>
          </cell>
          <cell r="E11">
            <v>4550000</v>
          </cell>
          <cell r="F11">
            <v>4550000</v>
          </cell>
          <cell r="G11">
            <v>4550000</v>
          </cell>
        </row>
        <row r="12">
          <cell r="A12">
            <v>103</v>
          </cell>
          <cell r="C12">
            <v>28</v>
          </cell>
          <cell r="E12">
            <v>500000</v>
          </cell>
          <cell r="F12">
            <v>500000</v>
          </cell>
          <cell r="G12">
            <v>9005.44</v>
          </cell>
        </row>
        <row r="13">
          <cell r="A13">
            <v>103</v>
          </cell>
          <cell r="C13">
            <v>31</v>
          </cell>
          <cell r="E13">
            <v>5750000</v>
          </cell>
          <cell r="F13">
            <v>5750000</v>
          </cell>
          <cell r="G13">
            <v>4740331.01</v>
          </cell>
        </row>
        <row r="14">
          <cell r="A14">
            <v>105</v>
          </cell>
          <cell r="C14">
            <v>14</v>
          </cell>
          <cell r="E14">
            <v>-1244423000</v>
          </cell>
          <cell r="F14">
            <v>-1244423000</v>
          </cell>
          <cell r="G14">
            <v>-879065605.75</v>
          </cell>
        </row>
        <row r="15">
          <cell r="A15">
            <v>105</v>
          </cell>
          <cell r="C15">
            <v>21</v>
          </cell>
          <cell r="E15">
            <v>1483283000</v>
          </cell>
          <cell r="F15">
            <v>1485107405</v>
          </cell>
          <cell r="G15">
            <v>1543424407.1800001</v>
          </cell>
        </row>
        <row r="16">
          <cell r="A16">
            <v>105</v>
          </cell>
          <cell r="C16">
            <v>22</v>
          </cell>
          <cell r="E16">
            <v>751572000</v>
          </cell>
          <cell r="F16">
            <v>899694595</v>
          </cell>
          <cell r="G16">
            <v>840687709.21000004</v>
          </cell>
        </row>
        <row r="17">
          <cell r="A17">
            <v>105</v>
          </cell>
          <cell r="C17">
            <v>31</v>
          </cell>
          <cell r="E17">
            <v>191205000</v>
          </cell>
          <cell r="F17">
            <v>321655000</v>
          </cell>
          <cell r="G17">
            <v>308256911.11000001</v>
          </cell>
        </row>
        <row r="18">
          <cell r="A18">
            <v>106</v>
          </cell>
          <cell r="C18">
            <v>14</v>
          </cell>
          <cell r="E18">
            <v>-158000000</v>
          </cell>
          <cell r="F18">
            <v>-158000000</v>
          </cell>
          <cell r="G18">
            <v>-192221773.99000001</v>
          </cell>
        </row>
        <row r="19">
          <cell r="A19">
            <v>106</v>
          </cell>
          <cell r="C19">
            <v>21</v>
          </cell>
          <cell r="E19">
            <v>6209292000</v>
          </cell>
          <cell r="F19">
            <v>6029501350</v>
          </cell>
          <cell r="G19">
            <v>6029304386.4799995</v>
          </cell>
        </row>
        <row r="20">
          <cell r="A20">
            <v>106</v>
          </cell>
          <cell r="C20">
            <v>22</v>
          </cell>
          <cell r="E20">
            <v>722347000</v>
          </cell>
          <cell r="F20">
            <v>901887650</v>
          </cell>
          <cell r="G20">
            <v>894424802.09000003</v>
          </cell>
        </row>
        <row r="21">
          <cell r="A21">
            <v>106</v>
          </cell>
          <cell r="C21">
            <v>28</v>
          </cell>
          <cell r="E21">
            <v>0</v>
          </cell>
          <cell r="F21">
            <v>250000</v>
          </cell>
          <cell r="G21">
            <v>224277.28</v>
          </cell>
        </row>
        <row r="22">
          <cell r="A22">
            <v>106</v>
          </cell>
          <cell r="C22">
            <v>31</v>
          </cell>
          <cell r="E22">
            <v>232634000</v>
          </cell>
          <cell r="F22">
            <v>232634000</v>
          </cell>
          <cell r="G22">
            <v>215327633.44999999</v>
          </cell>
        </row>
        <row r="23">
          <cell r="A23">
            <v>107</v>
          </cell>
          <cell r="C23">
            <v>14</v>
          </cell>
          <cell r="E23">
            <v>-10780000</v>
          </cell>
          <cell r="F23">
            <v>-10780000</v>
          </cell>
          <cell r="G23">
            <v>-11892678.23</v>
          </cell>
        </row>
        <row r="24">
          <cell r="A24">
            <v>107</v>
          </cell>
          <cell r="C24">
            <v>22</v>
          </cell>
          <cell r="E24">
            <v>6495704000</v>
          </cell>
          <cell r="F24">
            <v>6495704000</v>
          </cell>
          <cell r="G24">
            <v>6495704000</v>
          </cell>
        </row>
        <row r="25">
          <cell r="A25">
            <v>108</v>
          </cell>
          <cell r="C25">
            <v>22</v>
          </cell>
          <cell r="E25">
            <v>1329816000</v>
          </cell>
          <cell r="F25">
            <v>1329816000</v>
          </cell>
          <cell r="G25">
            <v>1329816000</v>
          </cell>
        </row>
        <row r="26">
          <cell r="A26">
            <v>109</v>
          </cell>
          <cell r="C26">
            <v>14</v>
          </cell>
          <cell r="E26">
            <v>-42230000</v>
          </cell>
          <cell r="F26">
            <v>-42230000</v>
          </cell>
          <cell r="G26">
            <v>-45003529.850000001</v>
          </cell>
        </row>
        <row r="27">
          <cell r="A27">
            <v>109</v>
          </cell>
          <cell r="C27">
            <v>21</v>
          </cell>
          <cell r="E27">
            <v>454860000</v>
          </cell>
          <cell r="F27">
            <v>412147228</v>
          </cell>
          <cell r="G27">
            <v>353136573.77999997</v>
          </cell>
        </row>
        <row r="28">
          <cell r="A28">
            <v>109</v>
          </cell>
          <cell r="C28">
            <v>22</v>
          </cell>
          <cell r="E28">
            <v>603965000</v>
          </cell>
          <cell r="F28">
            <v>594749330.5</v>
          </cell>
          <cell r="G28">
            <v>528656939.05000001</v>
          </cell>
        </row>
        <row r="29">
          <cell r="A29">
            <v>109</v>
          </cell>
          <cell r="C29">
            <v>25</v>
          </cell>
          <cell r="E29">
            <v>1000000</v>
          </cell>
          <cell r="F29">
            <v>15000000</v>
          </cell>
          <cell r="G29">
            <v>15000000</v>
          </cell>
        </row>
        <row r="30">
          <cell r="A30">
            <v>109</v>
          </cell>
          <cell r="C30">
            <v>28</v>
          </cell>
          <cell r="E30">
            <v>0</v>
          </cell>
          <cell r="F30">
            <v>2642669.5</v>
          </cell>
          <cell r="G30">
            <v>1394985.55</v>
          </cell>
        </row>
        <row r="31">
          <cell r="A31">
            <v>109</v>
          </cell>
          <cell r="C31">
            <v>31</v>
          </cell>
          <cell r="E31">
            <v>9638000</v>
          </cell>
          <cell r="F31">
            <v>9638000</v>
          </cell>
          <cell r="G31">
            <v>6909870.0199999996</v>
          </cell>
        </row>
        <row r="32">
          <cell r="A32">
            <v>110</v>
          </cell>
          <cell r="C32">
            <v>14</v>
          </cell>
          <cell r="E32">
            <v>-335820000</v>
          </cell>
          <cell r="F32">
            <v>-335820000</v>
          </cell>
          <cell r="G32">
            <v>-426407209.98000002</v>
          </cell>
        </row>
        <row r="33">
          <cell r="A33">
            <v>110</v>
          </cell>
          <cell r="C33">
            <v>21</v>
          </cell>
          <cell r="E33">
            <v>236791000</v>
          </cell>
          <cell r="F33">
            <v>230470648</v>
          </cell>
          <cell r="G33">
            <v>230470472.68000001</v>
          </cell>
        </row>
        <row r="34">
          <cell r="A34">
            <v>110</v>
          </cell>
          <cell r="C34">
            <v>22</v>
          </cell>
          <cell r="E34">
            <v>191536000</v>
          </cell>
          <cell r="F34">
            <v>207078287</v>
          </cell>
          <cell r="G34">
            <v>207075072.22</v>
          </cell>
        </row>
        <row r="35">
          <cell r="A35">
            <v>110</v>
          </cell>
          <cell r="C35">
            <v>28</v>
          </cell>
          <cell r="E35">
            <v>70000</v>
          </cell>
          <cell r="F35">
            <v>227713</v>
          </cell>
          <cell r="G35">
            <v>225983.29</v>
          </cell>
        </row>
        <row r="36">
          <cell r="A36">
            <v>110</v>
          </cell>
          <cell r="C36">
            <v>31</v>
          </cell>
          <cell r="E36">
            <v>68544000</v>
          </cell>
          <cell r="F36">
            <v>86144000</v>
          </cell>
          <cell r="G36">
            <v>85942276.689999998</v>
          </cell>
        </row>
        <row r="37">
          <cell r="A37">
            <v>111</v>
          </cell>
          <cell r="C37">
            <v>14</v>
          </cell>
          <cell r="E37">
            <v>-80555000</v>
          </cell>
          <cell r="F37">
            <v>-80555000</v>
          </cell>
          <cell r="G37">
            <v>-70090307.239999995</v>
          </cell>
        </row>
        <row r="38">
          <cell r="A38">
            <v>111</v>
          </cell>
          <cell r="C38">
            <v>21</v>
          </cell>
          <cell r="E38">
            <v>79398000</v>
          </cell>
          <cell r="F38">
            <v>69032777</v>
          </cell>
          <cell r="G38">
            <v>66480066.07</v>
          </cell>
        </row>
        <row r="39">
          <cell r="A39">
            <v>111</v>
          </cell>
          <cell r="C39">
            <v>22</v>
          </cell>
          <cell r="E39">
            <v>35826000</v>
          </cell>
          <cell r="F39">
            <v>46039433</v>
          </cell>
          <cell r="G39">
            <v>45926802.100000001</v>
          </cell>
        </row>
        <row r="40">
          <cell r="A40">
            <v>111</v>
          </cell>
          <cell r="C40">
            <v>28</v>
          </cell>
          <cell r="E40">
            <v>10000</v>
          </cell>
          <cell r="F40">
            <v>238790</v>
          </cell>
          <cell r="G40">
            <v>221356.7</v>
          </cell>
        </row>
        <row r="41">
          <cell r="A41">
            <v>111</v>
          </cell>
          <cell r="C41">
            <v>31</v>
          </cell>
          <cell r="E41">
            <v>8365000</v>
          </cell>
          <cell r="F41">
            <v>8365000</v>
          </cell>
          <cell r="G41">
            <v>8211663.8499999996</v>
          </cell>
        </row>
        <row r="42">
          <cell r="A42">
            <v>112</v>
          </cell>
          <cell r="C42">
            <v>14</v>
          </cell>
          <cell r="E42">
            <v>-1130000</v>
          </cell>
          <cell r="F42">
            <v>-1130000</v>
          </cell>
          <cell r="G42">
            <v>-6457081.8200000003</v>
          </cell>
        </row>
        <row r="43">
          <cell r="A43">
            <v>112</v>
          </cell>
          <cell r="C43">
            <v>21</v>
          </cell>
          <cell r="E43">
            <v>132080000</v>
          </cell>
          <cell r="F43">
            <v>137072211</v>
          </cell>
          <cell r="G43">
            <v>103577194.37</v>
          </cell>
        </row>
        <row r="44">
          <cell r="A44">
            <v>112</v>
          </cell>
          <cell r="C44">
            <v>22</v>
          </cell>
          <cell r="E44">
            <v>143926000</v>
          </cell>
          <cell r="F44">
            <v>136845452</v>
          </cell>
          <cell r="G44">
            <v>92671396.060000002</v>
          </cell>
        </row>
        <row r="45">
          <cell r="A45">
            <v>112</v>
          </cell>
          <cell r="C45">
            <v>28</v>
          </cell>
          <cell r="E45">
            <v>100000</v>
          </cell>
          <cell r="F45">
            <v>112561</v>
          </cell>
          <cell r="G45">
            <v>69062.48</v>
          </cell>
        </row>
        <row r="46">
          <cell r="A46">
            <v>112</v>
          </cell>
          <cell r="C46">
            <v>31</v>
          </cell>
          <cell r="E46">
            <v>2100000</v>
          </cell>
          <cell r="F46">
            <v>2100000</v>
          </cell>
          <cell r="G46">
            <v>1053774.2</v>
          </cell>
        </row>
        <row r="47">
          <cell r="A47">
            <v>113</v>
          </cell>
          <cell r="C47">
            <v>14</v>
          </cell>
          <cell r="E47">
            <v>-456000000</v>
          </cell>
          <cell r="F47">
            <v>-456000000</v>
          </cell>
          <cell r="G47">
            <v>-745468683.15999997</v>
          </cell>
        </row>
        <row r="48">
          <cell r="A48">
            <v>113</v>
          </cell>
          <cell r="C48">
            <v>21</v>
          </cell>
          <cell r="E48">
            <v>144232000</v>
          </cell>
          <cell r="F48">
            <v>141383030</v>
          </cell>
          <cell r="G48">
            <v>139803540.28999999</v>
          </cell>
        </row>
        <row r="49">
          <cell r="A49">
            <v>113</v>
          </cell>
          <cell r="C49">
            <v>22</v>
          </cell>
          <cell r="E49">
            <v>98387000</v>
          </cell>
          <cell r="F49">
            <v>131542017</v>
          </cell>
          <cell r="G49">
            <v>124618871.03</v>
          </cell>
        </row>
        <row r="50">
          <cell r="A50">
            <v>113</v>
          </cell>
          <cell r="C50">
            <v>28</v>
          </cell>
          <cell r="E50">
            <v>50000</v>
          </cell>
          <cell r="F50">
            <v>221409</v>
          </cell>
          <cell r="G50">
            <v>107498.57</v>
          </cell>
        </row>
        <row r="51">
          <cell r="A51">
            <v>113</v>
          </cell>
          <cell r="C51">
            <v>31</v>
          </cell>
          <cell r="E51">
            <v>5280000</v>
          </cell>
          <cell r="F51">
            <v>22777000</v>
          </cell>
          <cell r="G51">
            <v>21934831.260000002</v>
          </cell>
        </row>
        <row r="52">
          <cell r="A52">
            <v>118</v>
          </cell>
          <cell r="C52">
            <v>14</v>
          </cell>
          <cell r="E52">
            <v>-4800000000</v>
          </cell>
          <cell r="F52">
            <v>-4800000000</v>
          </cell>
          <cell r="G52">
            <v>-7514442016.6000004</v>
          </cell>
        </row>
        <row r="53">
          <cell r="A53">
            <v>118</v>
          </cell>
          <cell r="C53">
            <v>21</v>
          </cell>
          <cell r="E53">
            <v>461187000</v>
          </cell>
          <cell r="F53">
            <v>441132032</v>
          </cell>
          <cell r="G53">
            <v>403408224.41000003</v>
          </cell>
        </row>
        <row r="54">
          <cell r="A54">
            <v>118</v>
          </cell>
          <cell r="C54">
            <v>22</v>
          </cell>
          <cell r="E54">
            <v>111445000</v>
          </cell>
          <cell r="F54">
            <v>123772000</v>
          </cell>
          <cell r="G54">
            <v>114326846.48999999</v>
          </cell>
        </row>
        <row r="55">
          <cell r="A55">
            <v>118</v>
          </cell>
          <cell r="C55">
            <v>28</v>
          </cell>
          <cell r="E55">
            <v>734000</v>
          </cell>
          <cell r="F55">
            <v>734000</v>
          </cell>
          <cell r="G55">
            <v>697788.45</v>
          </cell>
        </row>
        <row r="56">
          <cell r="A56">
            <v>118</v>
          </cell>
          <cell r="C56">
            <v>31</v>
          </cell>
          <cell r="E56">
            <v>56815000</v>
          </cell>
          <cell r="F56">
            <v>56815000</v>
          </cell>
          <cell r="G56">
            <v>28666049.010000002</v>
          </cell>
        </row>
        <row r="57">
          <cell r="A57">
            <v>120</v>
          </cell>
          <cell r="C57">
            <v>21</v>
          </cell>
          <cell r="E57">
            <v>4936000</v>
          </cell>
          <cell r="F57">
            <v>4936000</v>
          </cell>
          <cell r="G57">
            <v>4140000</v>
          </cell>
        </row>
        <row r="58">
          <cell r="A58">
            <v>120</v>
          </cell>
          <cell r="C58">
            <v>22</v>
          </cell>
          <cell r="E58">
            <v>190000</v>
          </cell>
          <cell r="F58">
            <v>190000</v>
          </cell>
          <cell r="G58">
            <v>0</v>
          </cell>
        </row>
        <row r="59">
          <cell r="A59">
            <v>121</v>
          </cell>
          <cell r="C59">
            <v>14</v>
          </cell>
          <cell r="E59">
            <v>-232000000</v>
          </cell>
          <cell r="F59">
            <v>-232000000</v>
          </cell>
          <cell r="G59">
            <v>-283323208.22000003</v>
          </cell>
        </row>
        <row r="60">
          <cell r="A60">
            <v>121</v>
          </cell>
          <cell r="C60">
            <v>21</v>
          </cell>
          <cell r="E60">
            <v>784777000</v>
          </cell>
          <cell r="F60">
            <v>761050711.38999999</v>
          </cell>
          <cell r="G60">
            <v>748932239.73000002</v>
          </cell>
        </row>
        <row r="61">
          <cell r="A61">
            <v>121</v>
          </cell>
          <cell r="C61">
            <v>22</v>
          </cell>
          <cell r="E61">
            <v>103884000</v>
          </cell>
          <cell r="F61">
            <v>172681876.61000001</v>
          </cell>
          <cell r="G61">
            <v>149456675.06</v>
          </cell>
        </row>
        <row r="62">
          <cell r="A62">
            <v>121</v>
          </cell>
          <cell r="C62">
            <v>28</v>
          </cell>
          <cell r="E62">
            <v>120000</v>
          </cell>
          <cell r="F62">
            <v>1651000</v>
          </cell>
          <cell r="G62">
            <v>1545748.96</v>
          </cell>
        </row>
        <row r="63">
          <cell r="A63">
            <v>121</v>
          </cell>
          <cell r="C63">
            <v>31</v>
          </cell>
          <cell r="E63">
            <v>5506000</v>
          </cell>
          <cell r="F63">
            <v>31179000</v>
          </cell>
          <cell r="G63">
            <v>4938409.8600000003</v>
          </cell>
        </row>
        <row r="64">
          <cell r="A64">
            <v>122</v>
          </cell>
          <cell r="C64">
            <v>14</v>
          </cell>
          <cell r="E64">
            <v>-97329000</v>
          </cell>
          <cell r="F64">
            <v>-97329000</v>
          </cell>
          <cell r="G64">
            <v>-105695362.83</v>
          </cell>
        </row>
        <row r="65">
          <cell r="A65">
            <v>122</v>
          </cell>
          <cell r="C65">
            <v>21</v>
          </cell>
          <cell r="E65">
            <v>187821000</v>
          </cell>
          <cell r="F65">
            <v>166727740.41999999</v>
          </cell>
          <cell r="G65">
            <v>163560635.49000001</v>
          </cell>
        </row>
        <row r="66">
          <cell r="A66">
            <v>122</v>
          </cell>
          <cell r="C66">
            <v>22</v>
          </cell>
          <cell r="E66">
            <v>88518000</v>
          </cell>
          <cell r="F66">
            <v>103834070</v>
          </cell>
          <cell r="G66">
            <v>98564530.390000001</v>
          </cell>
        </row>
        <row r="67">
          <cell r="A67">
            <v>122</v>
          </cell>
          <cell r="C67">
            <v>25</v>
          </cell>
          <cell r="E67">
            <v>11780000</v>
          </cell>
          <cell r="F67">
            <v>11780000</v>
          </cell>
          <cell r="G67">
            <v>11600068.27</v>
          </cell>
        </row>
        <row r="68">
          <cell r="A68">
            <v>122</v>
          </cell>
          <cell r="C68">
            <v>28</v>
          </cell>
          <cell r="E68">
            <v>10000</v>
          </cell>
          <cell r="F68">
            <v>80253.58</v>
          </cell>
          <cell r="G68">
            <v>70556.3</v>
          </cell>
        </row>
        <row r="69">
          <cell r="A69">
            <v>122</v>
          </cell>
          <cell r="C69">
            <v>31</v>
          </cell>
          <cell r="E69">
            <v>7120000</v>
          </cell>
          <cell r="F69">
            <v>7120000</v>
          </cell>
          <cell r="G69">
            <v>3788243.11</v>
          </cell>
        </row>
        <row r="70">
          <cell r="A70">
            <v>126</v>
          </cell>
          <cell r="C70">
            <v>14</v>
          </cell>
          <cell r="E70">
            <v>-850000</v>
          </cell>
          <cell r="F70">
            <v>-850000</v>
          </cell>
          <cell r="G70">
            <v>-7195336.5199999996</v>
          </cell>
        </row>
        <row r="71">
          <cell r="A71">
            <v>126</v>
          </cell>
          <cell r="C71">
            <v>21</v>
          </cell>
          <cell r="E71">
            <v>236362000</v>
          </cell>
          <cell r="F71">
            <v>216393490</v>
          </cell>
          <cell r="G71">
            <v>212515831.33000001</v>
          </cell>
        </row>
        <row r="72">
          <cell r="A72">
            <v>126</v>
          </cell>
          <cell r="C72">
            <v>22</v>
          </cell>
          <cell r="E72">
            <v>50526000</v>
          </cell>
          <cell r="F72">
            <v>63149100</v>
          </cell>
          <cell r="G72">
            <v>58122236.57</v>
          </cell>
        </row>
        <row r="73">
          <cell r="A73">
            <v>126</v>
          </cell>
          <cell r="C73">
            <v>25</v>
          </cell>
          <cell r="E73">
            <v>2921008000</v>
          </cell>
          <cell r="F73">
            <v>2948954742.5599999</v>
          </cell>
          <cell r="G73">
            <v>2948270995.6900001</v>
          </cell>
        </row>
        <row r="74">
          <cell r="A74">
            <v>126</v>
          </cell>
          <cell r="C74">
            <v>28</v>
          </cell>
          <cell r="E74">
            <v>40000</v>
          </cell>
          <cell r="F74">
            <v>60530</v>
          </cell>
          <cell r="G74">
            <v>60133.15</v>
          </cell>
        </row>
        <row r="75">
          <cell r="A75">
            <v>126</v>
          </cell>
          <cell r="C75">
            <v>31</v>
          </cell>
          <cell r="E75">
            <v>9130000</v>
          </cell>
          <cell r="F75">
            <v>15100000</v>
          </cell>
          <cell r="G75">
            <v>4154923.02</v>
          </cell>
        </row>
        <row r="76">
          <cell r="A76">
            <v>129</v>
          </cell>
          <cell r="C76">
            <v>14</v>
          </cell>
          <cell r="E76">
            <v>0</v>
          </cell>
          <cell r="F76">
            <v>0</v>
          </cell>
          <cell r="G76">
            <v>-1123240.7</v>
          </cell>
        </row>
        <row r="77">
          <cell r="A77">
            <v>129</v>
          </cell>
          <cell r="C77">
            <v>21</v>
          </cell>
          <cell r="E77">
            <v>26749000</v>
          </cell>
          <cell r="F77">
            <v>27018850</v>
          </cell>
          <cell r="G77">
            <v>18622163.190000001</v>
          </cell>
        </row>
        <row r="78">
          <cell r="A78">
            <v>129</v>
          </cell>
          <cell r="C78">
            <v>22</v>
          </cell>
          <cell r="E78">
            <v>50839000</v>
          </cell>
          <cell r="F78">
            <v>50525691</v>
          </cell>
          <cell r="G78">
            <v>43697560.060000002</v>
          </cell>
        </row>
        <row r="79">
          <cell r="A79">
            <v>129</v>
          </cell>
          <cell r="C79">
            <v>28</v>
          </cell>
          <cell r="E79">
            <v>0</v>
          </cell>
          <cell r="F79">
            <v>43459</v>
          </cell>
          <cell r="G79">
            <v>43458.45</v>
          </cell>
        </row>
        <row r="80">
          <cell r="A80">
            <v>129</v>
          </cell>
          <cell r="C80">
            <v>31</v>
          </cell>
          <cell r="E80">
            <v>13555000</v>
          </cell>
          <cell r="F80">
            <v>13555000</v>
          </cell>
          <cell r="G80">
            <v>9416263.5600000005</v>
          </cell>
        </row>
        <row r="81">
          <cell r="A81">
            <v>130</v>
          </cell>
          <cell r="C81">
            <v>21</v>
          </cell>
          <cell r="E81">
            <v>0</v>
          </cell>
          <cell r="F81">
            <v>2350000</v>
          </cell>
          <cell r="G81">
            <v>2035500</v>
          </cell>
        </row>
        <row r="82">
          <cell r="A82">
            <v>130</v>
          </cell>
          <cell r="C82">
            <v>22</v>
          </cell>
          <cell r="E82">
            <v>0</v>
          </cell>
          <cell r="F82">
            <v>50000</v>
          </cell>
          <cell r="G82">
            <v>0</v>
          </cell>
        </row>
        <row r="83">
          <cell r="A83">
            <v>132</v>
          </cell>
          <cell r="C83">
            <v>21</v>
          </cell>
          <cell r="E83">
            <v>5068000</v>
          </cell>
          <cell r="F83">
            <v>5068000</v>
          </cell>
          <cell r="G83">
            <v>4957918.4000000004</v>
          </cell>
        </row>
        <row r="84">
          <cell r="A84">
            <v>132</v>
          </cell>
          <cell r="C84">
            <v>22</v>
          </cell>
          <cell r="E84">
            <v>627000</v>
          </cell>
          <cell r="F84">
            <v>626350</v>
          </cell>
          <cell r="G84">
            <v>552398.67000000004</v>
          </cell>
        </row>
        <row r="85">
          <cell r="A85">
            <v>132</v>
          </cell>
          <cell r="C85">
            <v>28</v>
          </cell>
          <cell r="E85">
            <v>0</v>
          </cell>
          <cell r="F85">
            <v>650</v>
          </cell>
          <cell r="G85">
            <v>648.37</v>
          </cell>
        </row>
        <row r="86">
          <cell r="A86">
            <v>198</v>
          </cell>
          <cell r="C86">
            <v>11</v>
          </cell>
          <cell r="E86">
            <v>-9653400000</v>
          </cell>
          <cell r="F86">
            <v>-9653400000</v>
          </cell>
          <cell r="G86">
            <v>-11603396767.6</v>
          </cell>
        </row>
        <row r="87">
          <cell r="A87">
            <v>198</v>
          </cell>
          <cell r="C87">
            <v>12</v>
          </cell>
          <cell r="E87">
            <v>-450000000</v>
          </cell>
          <cell r="F87">
            <v>-450000000</v>
          </cell>
          <cell r="G87">
            <v>-494322043.00999999</v>
          </cell>
        </row>
        <row r="88">
          <cell r="A88">
            <v>198</v>
          </cell>
          <cell r="C88">
            <v>13</v>
          </cell>
          <cell r="E88">
            <v>-19000919000</v>
          </cell>
          <cell r="F88">
            <v>-19515107884</v>
          </cell>
          <cell r="G88">
            <v>-14764276515.370001</v>
          </cell>
        </row>
        <row r="89">
          <cell r="A89">
            <v>198</v>
          </cell>
          <cell r="C89">
            <v>14</v>
          </cell>
          <cell r="E89">
            <v>-23892735000</v>
          </cell>
          <cell r="F89">
            <v>-23892735000</v>
          </cell>
          <cell r="G89">
            <v>-25914135438.73</v>
          </cell>
        </row>
        <row r="90">
          <cell r="A90">
            <v>198</v>
          </cell>
          <cell r="C90">
            <v>22</v>
          </cell>
          <cell r="E90">
            <v>700000</v>
          </cell>
          <cell r="F90">
            <v>5710000</v>
          </cell>
          <cell r="G90">
            <v>4492894.8600000003</v>
          </cell>
        </row>
        <row r="91">
          <cell r="A91">
            <v>198</v>
          </cell>
          <cell r="C91">
            <v>24</v>
          </cell>
          <cell r="E91">
            <v>1515675000</v>
          </cell>
          <cell r="F91">
            <v>1547514399</v>
          </cell>
          <cell r="G91">
            <v>1534296954.6099999</v>
          </cell>
        </row>
        <row r="92">
          <cell r="A92">
            <v>198</v>
          </cell>
          <cell r="C92">
            <v>26</v>
          </cell>
          <cell r="E92">
            <v>1920642000</v>
          </cell>
          <cell r="F92">
            <v>2422288434</v>
          </cell>
          <cell r="G92">
            <v>21495695305.919998</v>
          </cell>
        </row>
        <row r="93">
          <cell r="A93">
            <v>198</v>
          </cell>
          <cell r="C93">
            <v>27</v>
          </cell>
          <cell r="E93">
            <v>5068600000</v>
          </cell>
          <cell r="F93">
            <v>5547747000</v>
          </cell>
          <cell r="G93">
            <v>5544411612.8299999</v>
          </cell>
        </row>
        <row r="94">
          <cell r="A94">
            <v>198</v>
          </cell>
          <cell r="C94">
            <v>28</v>
          </cell>
          <cell r="E94">
            <v>7625907000</v>
          </cell>
          <cell r="F94">
            <v>6831436548.4399996</v>
          </cell>
          <cell r="G94">
            <v>587251251.89999998</v>
          </cell>
        </row>
        <row r="95">
          <cell r="A95">
            <v>198</v>
          </cell>
          <cell r="C95">
            <v>31</v>
          </cell>
          <cell r="E95">
            <v>2146435000</v>
          </cell>
          <cell r="F95">
            <v>2290721000</v>
          </cell>
          <cell r="G95">
            <v>2024065004.04</v>
          </cell>
        </row>
        <row r="96">
          <cell r="A96">
            <v>201</v>
          </cell>
          <cell r="C96">
            <v>13</v>
          </cell>
          <cell r="E96">
            <v>0</v>
          </cell>
          <cell r="F96">
            <v>0</v>
          </cell>
          <cell r="G96">
            <v>-24759000</v>
          </cell>
        </row>
        <row r="97">
          <cell r="A97">
            <v>201</v>
          </cell>
          <cell r="C97">
            <v>21</v>
          </cell>
          <cell r="E97">
            <v>0</v>
          </cell>
          <cell r="F97">
            <v>19974000</v>
          </cell>
          <cell r="G97">
            <v>8294750.9199999999</v>
          </cell>
        </row>
        <row r="98">
          <cell r="A98">
            <v>201</v>
          </cell>
          <cell r="C98">
            <v>22</v>
          </cell>
          <cell r="E98">
            <v>0</v>
          </cell>
          <cell r="F98">
            <v>2540000</v>
          </cell>
          <cell r="G98">
            <v>737137.12</v>
          </cell>
        </row>
        <row r="99">
          <cell r="A99">
            <v>201</v>
          </cell>
          <cell r="C99">
            <v>31</v>
          </cell>
          <cell r="E99">
            <v>0</v>
          </cell>
          <cell r="F99">
            <v>2245000</v>
          </cell>
          <cell r="G99">
            <v>0</v>
          </cell>
        </row>
        <row r="100">
          <cell r="A100">
            <v>204</v>
          </cell>
          <cell r="C100">
            <v>13</v>
          </cell>
          <cell r="E100">
            <v>0</v>
          </cell>
          <cell r="F100">
            <v>-30600000</v>
          </cell>
          <cell r="G100">
            <v>-30600000</v>
          </cell>
        </row>
        <row r="101">
          <cell r="A101">
            <v>204</v>
          </cell>
          <cell r="C101">
            <v>14</v>
          </cell>
          <cell r="E101">
            <v>0</v>
          </cell>
          <cell r="F101">
            <v>0</v>
          </cell>
          <cell r="G101">
            <v>-6635500</v>
          </cell>
        </row>
        <row r="102">
          <cell r="A102">
            <v>204</v>
          </cell>
          <cell r="C102">
            <v>21</v>
          </cell>
          <cell r="E102">
            <v>0</v>
          </cell>
          <cell r="F102">
            <v>19414833</v>
          </cell>
          <cell r="G102">
            <v>10041428</v>
          </cell>
        </row>
        <row r="103">
          <cell r="A103">
            <v>204</v>
          </cell>
          <cell r="C103">
            <v>22</v>
          </cell>
          <cell r="E103">
            <v>0</v>
          </cell>
          <cell r="F103">
            <v>8505784</v>
          </cell>
          <cell r="G103">
            <v>7910735</v>
          </cell>
        </row>
        <row r="104">
          <cell r="A104">
            <v>204</v>
          </cell>
          <cell r="C104">
            <v>28</v>
          </cell>
          <cell r="E104">
            <v>0</v>
          </cell>
          <cell r="F104">
            <v>1769820</v>
          </cell>
          <cell r="G104">
            <v>1769820</v>
          </cell>
        </row>
        <row r="105">
          <cell r="A105">
            <v>204</v>
          </cell>
          <cell r="C105">
            <v>31</v>
          </cell>
          <cell r="E105">
            <v>0</v>
          </cell>
          <cell r="F105">
            <v>1011500</v>
          </cell>
          <cell r="G105">
            <v>91198</v>
          </cell>
        </row>
        <row r="106">
          <cell r="A106">
            <v>234</v>
          </cell>
          <cell r="C106">
            <v>13</v>
          </cell>
          <cell r="E106">
            <v>0</v>
          </cell>
          <cell r="F106">
            <v>0</v>
          </cell>
          <cell r="G106">
            <v>-26554000</v>
          </cell>
        </row>
        <row r="107">
          <cell r="A107">
            <v>234</v>
          </cell>
          <cell r="C107">
            <v>21</v>
          </cell>
          <cell r="E107">
            <v>18687000</v>
          </cell>
          <cell r="F107">
            <v>17807000</v>
          </cell>
          <cell r="G107">
            <v>17227731.210000001</v>
          </cell>
        </row>
        <row r="108">
          <cell r="A108">
            <v>234</v>
          </cell>
          <cell r="C108">
            <v>22</v>
          </cell>
          <cell r="E108">
            <v>6958000</v>
          </cell>
          <cell r="F108">
            <v>7838000</v>
          </cell>
          <cell r="G108">
            <v>7416584.2300000004</v>
          </cell>
        </row>
        <row r="109">
          <cell r="A109">
            <v>234</v>
          </cell>
          <cell r="C109">
            <v>28</v>
          </cell>
          <cell r="E109">
            <v>9000</v>
          </cell>
          <cell r="F109">
            <v>9000</v>
          </cell>
          <cell r="G109">
            <v>300</v>
          </cell>
        </row>
        <row r="110">
          <cell r="A110">
            <v>234</v>
          </cell>
          <cell r="C110">
            <v>31</v>
          </cell>
          <cell r="E110">
            <v>900000</v>
          </cell>
          <cell r="F110">
            <v>900000</v>
          </cell>
          <cell r="G110">
            <v>896785.38</v>
          </cell>
        </row>
        <row r="111">
          <cell r="A111">
            <v>245</v>
          </cell>
          <cell r="C111">
            <v>13</v>
          </cell>
          <cell r="E111">
            <v>0</v>
          </cell>
          <cell r="F111">
            <v>0</v>
          </cell>
          <cell r="G111">
            <v>-6738996235.6800003</v>
          </cell>
        </row>
        <row r="112">
          <cell r="A112">
            <v>245</v>
          </cell>
          <cell r="C112">
            <v>14</v>
          </cell>
          <cell r="E112">
            <v>-41366000</v>
          </cell>
          <cell r="F112">
            <v>-41366000</v>
          </cell>
          <cell r="G112">
            <v>-51874544.530000001</v>
          </cell>
        </row>
        <row r="113">
          <cell r="A113">
            <v>245</v>
          </cell>
          <cell r="C113">
            <v>21</v>
          </cell>
          <cell r="E113">
            <v>4282142000</v>
          </cell>
          <cell r="F113">
            <v>3861235500</v>
          </cell>
          <cell r="G113">
            <v>3847411043.3899999</v>
          </cell>
        </row>
        <row r="114">
          <cell r="A114">
            <v>245</v>
          </cell>
          <cell r="C114">
            <v>22</v>
          </cell>
          <cell r="E114">
            <v>817774000</v>
          </cell>
          <cell r="F114">
            <v>1753238724</v>
          </cell>
          <cell r="G114">
            <v>1347308745.99</v>
          </cell>
        </row>
        <row r="115">
          <cell r="A115">
            <v>245</v>
          </cell>
          <cell r="C115">
            <v>25</v>
          </cell>
          <cell r="E115">
            <v>500000</v>
          </cell>
          <cell r="F115">
            <v>0</v>
          </cell>
          <cell r="G115">
            <v>0</v>
          </cell>
        </row>
        <row r="116">
          <cell r="A116">
            <v>245</v>
          </cell>
          <cell r="C116">
            <v>28</v>
          </cell>
          <cell r="E116">
            <v>1000000</v>
          </cell>
          <cell r="F116">
            <v>1024000</v>
          </cell>
          <cell r="G116">
            <v>994174.16</v>
          </cell>
        </row>
        <row r="117">
          <cell r="A117">
            <v>245</v>
          </cell>
          <cell r="C117">
            <v>31</v>
          </cell>
          <cell r="E117">
            <v>64986000</v>
          </cell>
          <cell r="F117">
            <v>1440590281</v>
          </cell>
          <cell r="G117">
            <v>1218158147.51</v>
          </cell>
        </row>
        <row r="118">
          <cell r="A118">
            <v>246</v>
          </cell>
          <cell r="C118">
            <v>13</v>
          </cell>
          <cell r="E118">
            <v>0</v>
          </cell>
          <cell r="F118">
            <v>0</v>
          </cell>
          <cell r="G118">
            <v>-4656476920</v>
          </cell>
        </row>
        <row r="119">
          <cell r="A119">
            <v>246</v>
          </cell>
          <cell r="C119">
            <v>14</v>
          </cell>
          <cell r="E119">
            <v>-505760000</v>
          </cell>
          <cell r="F119">
            <v>-505760000</v>
          </cell>
          <cell r="G119">
            <v>-537712873.90999997</v>
          </cell>
        </row>
        <row r="120">
          <cell r="A120">
            <v>246</v>
          </cell>
          <cell r="C120">
            <v>21</v>
          </cell>
          <cell r="E120">
            <v>2195184000</v>
          </cell>
          <cell r="F120">
            <v>2387894832</v>
          </cell>
          <cell r="G120">
            <v>2387894769.23</v>
          </cell>
        </row>
        <row r="121">
          <cell r="A121">
            <v>246</v>
          </cell>
          <cell r="C121">
            <v>22</v>
          </cell>
          <cell r="E121">
            <v>1753700000</v>
          </cell>
          <cell r="F121">
            <v>1991445088</v>
          </cell>
          <cell r="G121">
            <v>1991444106.98</v>
          </cell>
        </row>
        <row r="122">
          <cell r="A122">
            <v>246</v>
          </cell>
          <cell r="C122">
            <v>28</v>
          </cell>
          <cell r="E122">
            <v>77000</v>
          </cell>
          <cell r="F122">
            <v>137000</v>
          </cell>
          <cell r="G122">
            <v>128114.64</v>
          </cell>
        </row>
        <row r="123">
          <cell r="A123">
            <v>246</v>
          </cell>
          <cell r="C123">
            <v>31</v>
          </cell>
          <cell r="E123">
            <v>320900000</v>
          </cell>
          <cell r="F123">
            <v>320900000</v>
          </cell>
          <cell r="G123">
            <v>320726780.96000004</v>
          </cell>
        </row>
        <row r="124">
          <cell r="A124">
            <v>247</v>
          </cell>
          <cell r="C124">
            <v>13</v>
          </cell>
          <cell r="E124">
            <v>0</v>
          </cell>
          <cell r="F124">
            <v>0</v>
          </cell>
          <cell r="G124">
            <v>-114541000</v>
          </cell>
        </row>
        <row r="125">
          <cell r="A125">
            <v>247</v>
          </cell>
          <cell r="C125">
            <v>14</v>
          </cell>
          <cell r="E125">
            <v>0</v>
          </cell>
          <cell r="F125">
            <v>0</v>
          </cell>
          <cell r="G125">
            <v>-97199.11</v>
          </cell>
        </row>
        <row r="126">
          <cell r="A126">
            <v>247</v>
          </cell>
          <cell r="C126">
            <v>21</v>
          </cell>
          <cell r="E126">
            <v>71468000</v>
          </cell>
          <cell r="F126">
            <v>71468000</v>
          </cell>
          <cell r="G126">
            <v>71116261.950000003</v>
          </cell>
        </row>
        <row r="127">
          <cell r="A127">
            <v>247</v>
          </cell>
          <cell r="C127">
            <v>22</v>
          </cell>
          <cell r="E127">
            <v>24523000</v>
          </cell>
          <cell r="F127">
            <v>39487000</v>
          </cell>
          <cell r="G127">
            <v>36478525.57</v>
          </cell>
        </row>
        <row r="128">
          <cell r="A128">
            <v>247</v>
          </cell>
          <cell r="C128">
            <v>28</v>
          </cell>
          <cell r="E128">
            <v>0</v>
          </cell>
          <cell r="F128">
            <v>36000</v>
          </cell>
          <cell r="G128">
            <v>33693.199999999997</v>
          </cell>
        </row>
        <row r="129">
          <cell r="A129">
            <v>247</v>
          </cell>
          <cell r="C129">
            <v>31</v>
          </cell>
          <cell r="E129">
            <v>3550000</v>
          </cell>
          <cell r="F129">
            <v>3550000</v>
          </cell>
          <cell r="G129">
            <v>3036282.99</v>
          </cell>
        </row>
        <row r="130">
          <cell r="A130">
            <v>258</v>
          </cell>
          <cell r="C130">
            <v>13</v>
          </cell>
          <cell r="E130">
            <v>0</v>
          </cell>
          <cell r="F130">
            <v>0</v>
          </cell>
          <cell r="G130">
            <v>-208856892</v>
          </cell>
        </row>
        <row r="131">
          <cell r="A131">
            <v>258</v>
          </cell>
          <cell r="C131">
            <v>14</v>
          </cell>
          <cell r="E131">
            <v>-7100000</v>
          </cell>
          <cell r="F131">
            <v>-7100000</v>
          </cell>
          <cell r="G131">
            <v>-12466265.66</v>
          </cell>
        </row>
        <row r="132">
          <cell r="A132">
            <v>258</v>
          </cell>
          <cell r="C132">
            <v>21</v>
          </cell>
          <cell r="E132">
            <v>41110000</v>
          </cell>
          <cell r="F132">
            <v>35653892</v>
          </cell>
          <cell r="G132">
            <v>34512489.880000003</v>
          </cell>
        </row>
        <row r="133">
          <cell r="A133">
            <v>258</v>
          </cell>
          <cell r="C133">
            <v>22</v>
          </cell>
          <cell r="E133">
            <v>22633000</v>
          </cell>
          <cell r="F133">
            <v>22568000</v>
          </cell>
          <cell r="G133">
            <v>20557132.329999998</v>
          </cell>
        </row>
        <row r="134">
          <cell r="A134">
            <v>258</v>
          </cell>
          <cell r="C134">
            <v>25</v>
          </cell>
          <cell r="E134">
            <v>153300000</v>
          </cell>
          <cell r="F134">
            <v>157600000</v>
          </cell>
          <cell r="G134">
            <v>157600000</v>
          </cell>
        </row>
        <row r="135">
          <cell r="A135">
            <v>258</v>
          </cell>
          <cell r="C135">
            <v>31</v>
          </cell>
          <cell r="E135">
            <v>135000</v>
          </cell>
          <cell r="F135">
            <v>135000</v>
          </cell>
          <cell r="G135">
            <v>115660</v>
          </cell>
        </row>
        <row r="136">
          <cell r="A136">
            <v>274</v>
          </cell>
          <cell r="C136">
            <v>13</v>
          </cell>
          <cell r="E136">
            <v>0</v>
          </cell>
          <cell r="F136">
            <v>0</v>
          </cell>
          <cell r="G136">
            <v>-38603000</v>
          </cell>
        </row>
        <row r="137">
          <cell r="A137">
            <v>274</v>
          </cell>
          <cell r="C137">
            <v>14</v>
          </cell>
          <cell r="E137">
            <v>0</v>
          </cell>
          <cell r="F137">
            <v>0</v>
          </cell>
          <cell r="G137">
            <v>-160363.34</v>
          </cell>
        </row>
        <row r="138">
          <cell r="A138">
            <v>274</v>
          </cell>
          <cell r="C138">
            <v>21</v>
          </cell>
          <cell r="E138">
            <v>18036000</v>
          </cell>
          <cell r="F138">
            <v>16969147</v>
          </cell>
          <cell r="G138">
            <v>16784069.879999999</v>
          </cell>
        </row>
        <row r="139">
          <cell r="A139">
            <v>274</v>
          </cell>
          <cell r="C139">
            <v>22</v>
          </cell>
          <cell r="E139">
            <v>20167000</v>
          </cell>
          <cell r="F139">
            <v>21168000</v>
          </cell>
          <cell r="G139">
            <v>21110872.91</v>
          </cell>
        </row>
        <row r="140">
          <cell r="A140">
            <v>274</v>
          </cell>
          <cell r="C140">
            <v>28</v>
          </cell>
          <cell r="E140">
            <v>0</v>
          </cell>
          <cell r="F140">
            <v>65853</v>
          </cell>
          <cell r="G140">
            <v>50930.5</v>
          </cell>
        </row>
        <row r="141">
          <cell r="A141">
            <v>274</v>
          </cell>
          <cell r="C141">
            <v>31</v>
          </cell>
          <cell r="E141">
            <v>400000</v>
          </cell>
          <cell r="F141">
            <v>400000</v>
          </cell>
          <cell r="G141">
            <v>399619</v>
          </cell>
        </row>
        <row r="142">
          <cell r="A142">
            <v>277</v>
          </cell>
          <cell r="C142">
            <v>13</v>
          </cell>
          <cell r="E142">
            <v>0</v>
          </cell>
          <cell r="F142">
            <v>0</v>
          </cell>
          <cell r="G142">
            <v>-3380077000</v>
          </cell>
        </row>
        <row r="143">
          <cell r="A143">
            <v>277</v>
          </cell>
          <cell r="C143">
            <v>14</v>
          </cell>
          <cell r="E143">
            <v>0</v>
          </cell>
          <cell r="F143">
            <v>0</v>
          </cell>
          <cell r="G143">
            <v>-4349521.01</v>
          </cell>
        </row>
        <row r="144">
          <cell r="A144">
            <v>277</v>
          </cell>
          <cell r="C144">
            <v>21</v>
          </cell>
          <cell r="E144">
            <v>2038585000</v>
          </cell>
          <cell r="F144">
            <v>2528400759.0500002</v>
          </cell>
          <cell r="G144">
            <v>2507611052.5500002</v>
          </cell>
        </row>
        <row r="145">
          <cell r="A145">
            <v>277</v>
          </cell>
          <cell r="C145">
            <v>22</v>
          </cell>
          <cell r="E145">
            <v>439370000</v>
          </cell>
          <cell r="F145">
            <v>739900240.95000005</v>
          </cell>
          <cell r="G145">
            <v>724219679.55999994</v>
          </cell>
        </row>
        <row r="146">
          <cell r="A146">
            <v>277</v>
          </cell>
          <cell r="C146">
            <v>28</v>
          </cell>
          <cell r="E146">
            <v>100000</v>
          </cell>
          <cell r="F146">
            <v>323000</v>
          </cell>
          <cell r="G146">
            <v>259000</v>
          </cell>
        </row>
        <row r="147">
          <cell r="A147">
            <v>277</v>
          </cell>
          <cell r="C147">
            <v>31</v>
          </cell>
          <cell r="E147">
            <v>42488000</v>
          </cell>
          <cell r="F147">
            <v>111453000</v>
          </cell>
          <cell r="G147">
            <v>95627148.439999998</v>
          </cell>
        </row>
        <row r="148">
          <cell r="A148">
            <v>284</v>
          </cell>
          <cell r="C148">
            <v>13</v>
          </cell>
          <cell r="E148">
            <v>0</v>
          </cell>
          <cell r="F148">
            <v>-62532000</v>
          </cell>
          <cell r="G148">
            <v>-151475000</v>
          </cell>
        </row>
        <row r="149">
          <cell r="A149">
            <v>284</v>
          </cell>
          <cell r="C149">
            <v>21</v>
          </cell>
          <cell r="E149">
            <v>68643000</v>
          </cell>
          <cell r="F149">
            <v>68643000</v>
          </cell>
          <cell r="G149">
            <v>34221594.369999997</v>
          </cell>
        </row>
        <row r="150">
          <cell r="A150">
            <v>284</v>
          </cell>
          <cell r="C150">
            <v>22</v>
          </cell>
          <cell r="E150">
            <v>19630000</v>
          </cell>
          <cell r="F150">
            <v>66232000</v>
          </cell>
          <cell r="G150">
            <v>12656362.02</v>
          </cell>
        </row>
        <row r="151">
          <cell r="A151">
            <v>284</v>
          </cell>
          <cell r="C151">
            <v>28</v>
          </cell>
          <cell r="E151">
            <v>70000</v>
          </cell>
          <cell r="F151">
            <v>300000</v>
          </cell>
          <cell r="G151">
            <v>11532.09</v>
          </cell>
        </row>
        <row r="152">
          <cell r="A152">
            <v>284</v>
          </cell>
          <cell r="C152">
            <v>31</v>
          </cell>
          <cell r="E152">
            <v>600000</v>
          </cell>
          <cell r="F152">
            <v>16300000</v>
          </cell>
          <cell r="G152">
            <v>802104.35</v>
          </cell>
        </row>
        <row r="153">
          <cell r="A153">
            <v>286</v>
          </cell>
          <cell r="C153">
            <v>13</v>
          </cell>
          <cell r="E153">
            <v>0</v>
          </cell>
          <cell r="F153">
            <v>0</v>
          </cell>
          <cell r="G153">
            <v>-288731000</v>
          </cell>
        </row>
        <row r="154">
          <cell r="A154">
            <v>286</v>
          </cell>
          <cell r="C154">
            <v>14</v>
          </cell>
          <cell r="E154">
            <v>0</v>
          </cell>
          <cell r="F154">
            <v>0</v>
          </cell>
          <cell r="G154">
            <v>-2135488.81</v>
          </cell>
        </row>
        <row r="155">
          <cell r="A155">
            <v>286</v>
          </cell>
          <cell r="C155">
            <v>21</v>
          </cell>
          <cell r="E155">
            <v>56341000</v>
          </cell>
          <cell r="F155">
            <v>62821000</v>
          </cell>
          <cell r="G155">
            <v>53450165.009999998</v>
          </cell>
        </row>
        <row r="156">
          <cell r="A156">
            <v>286</v>
          </cell>
          <cell r="C156">
            <v>22</v>
          </cell>
          <cell r="E156">
            <v>40127000</v>
          </cell>
          <cell r="F156">
            <v>50333000</v>
          </cell>
          <cell r="G156">
            <v>36762649.039999999</v>
          </cell>
        </row>
        <row r="157">
          <cell r="A157">
            <v>286</v>
          </cell>
          <cell r="C157">
            <v>28</v>
          </cell>
          <cell r="E157">
            <v>20000</v>
          </cell>
          <cell r="F157">
            <v>162000</v>
          </cell>
          <cell r="G157">
            <v>154653.74</v>
          </cell>
        </row>
        <row r="158">
          <cell r="A158">
            <v>286</v>
          </cell>
          <cell r="C158">
            <v>31</v>
          </cell>
          <cell r="E158">
            <v>156108000</v>
          </cell>
          <cell r="F158">
            <v>175415000</v>
          </cell>
          <cell r="G158">
            <v>158174883.00999999</v>
          </cell>
        </row>
        <row r="159">
          <cell r="A159">
            <v>296</v>
          </cell>
          <cell r="C159">
            <v>13</v>
          </cell>
          <cell r="E159">
            <v>0</v>
          </cell>
          <cell r="F159">
            <v>0</v>
          </cell>
          <cell r="G159">
            <v>-492118732</v>
          </cell>
        </row>
        <row r="160">
          <cell r="A160">
            <v>296</v>
          </cell>
          <cell r="C160">
            <v>14</v>
          </cell>
          <cell r="E160">
            <v>-9559000</v>
          </cell>
          <cell r="F160">
            <v>-9559000</v>
          </cell>
          <cell r="G160">
            <v>-10948922.869999999</v>
          </cell>
        </row>
        <row r="161">
          <cell r="A161">
            <v>296</v>
          </cell>
          <cell r="C161">
            <v>21</v>
          </cell>
          <cell r="E161">
            <v>370709000</v>
          </cell>
          <cell r="F161">
            <v>357854129</v>
          </cell>
          <cell r="G161">
            <v>356593420.75999999</v>
          </cell>
        </row>
        <row r="162">
          <cell r="A162">
            <v>296</v>
          </cell>
          <cell r="C162">
            <v>22</v>
          </cell>
          <cell r="E162">
            <v>131792000</v>
          </cell>
          <cell r="F162">
            <v>142115185</v>
          </cell>
          <cell r="G162">
            <v>141051856.41</v>
          </cell>
        </row>
        <row r="163">
          <cell r="A163">
            <v>296</v>
          </cell>
          <cell r="C163">
            <v>28</v>
          </cell>
          <cell r="E163">
            <v>75000</v>
          </cell>
          <cell r="F163">
            <v>153418</v>
          </cell>
          <cell r="G163">
            <v>142383.60999999999</v>
          </cell>
        </row>
        <row r="164">
          <cell r="A164">
            <v>296</v>
          </cell>
          <cell r="C164">
            <v>31</v>
          </cell>
          <cell r="E164">
            <v>1555000</v>
          </cell>
          <cell r="F164">
            <v>1555000</v>
          </cell>
          <cell r="G164">
            <v>1458505.02</v>
          </cell>
        </row>
        <row r="165">
          <cell r="A165">
            <v>297</v>
          </cell>
          <cell r="C165">
            <v>13</v>
          </cell>
          <cell r="E165">
            <v>0</v>
          </cell>
          <cell r="F165">
            <v>0</v>
          </cell>
          <cell r="G165">
            <v>-79871684</v>
          </cell>
        </row>
        <row r="166">
          <cell r="A166">
            <v>297</v>
          </cell>
          <cell r="C166">
            <v>14</v>
          </cell>
          <cell r="E166">
            <v>-70000</v>
          </cell>
          <cell r="F166">
            <v>-70000</v>
          </cell>
          <cell r="G166">
            <v>-22365.74</v>
          </cell>
        </row>
        <row r="167">
          <cell r="A167">
            <v>297</v>
          </cell>
          <cell r="C167">
            <v>21</v>
          </cell>
          <cell r="E167">
            <v>57079000</v>
          </cell>
          <cell r="F167">
            <v>50799978.68</v>
          </cell>
          <cell r="G167">
            <v>48021182.189999998</v>
          </cell>
        </row>
        <row r="168">
          <cell r="A168">
            <v>297</v>
          </cell>
          <cell r="C168">
            <v>22</v>
          </cell>
          <cell r="E168">
            <v>15744000</v>
          </cell>
          <cell r="F168">
            <v>25665205.32</v>
          </cell>
          <cell r="G168">
            <v>25614204.309999999</v>
          </cell>
        </row>
        <row r="169">
          <cell r="A169">
            <v>297</v>
          </cell>
          <cell r="C169">
            <v>28</v>
          </cell>
          <cell r="E169">
            <v>6000</v>
          </cell>
          <cell r="F169">
            <v>51500</v>
          </cell>
          <cell r="G169">
            <v>27871.39</v>
          </cell>
        </row>
        <row r="170">
          <cell r="A170">
            <v>297</v>
          </cell>
          <cell r="C170">
            <v>31</v>
          </cell>
          <cell r="E170">
            <v>2025000</v>
          </cell>
          <cell r="F170">
            <v>3425000</v>
          </cell>
          <cell r="G170">
            <v>3424096.94</v>
          </cell>
        </row>
        <row r="171">
          <cell r="A171">
            <v>250</v>
          </cell>
          <cell r="C171">
            <v>13</v>
          </cell>
          <cell r="E171">
            <v>0</v>
          </cell>
          <cell r="F171">
            <v>0</v>
          </cell>
          <cell r="G171">
            <v>-228871029.69</v>
          </cell>
        </row>
        <row r="172">
          <cell r="A172">
            <v>250</v>
          </cell>
          <cell r="C172">
            <v>14</v>
          </cell>
          <cell r="E172">
            <v>0</v>
          </cell>
          <cell r="F172">
            <v>0</v>
          </cell>
          <cell r="G172">
            <v>-353058.66</v>
          </cell>
        </row>
        <row r="173">
          <cell r="A173">
            <v>250</v>
          </cell>
          <cell r="C173">
            <v>21</v>
          </cell>
          <cell r="E173">
            <v>180250000</v>
          </cell>
          <cell r="F173">
            <v>172200721</v>
          </cell>
          <cell r="G173">
            <v>172193484.05000001</v>
          </cell>
        </row>
        <row r="174">
          <cell r="A174">
            <v>250</v>
          </cell>
          <cell r="C174">
            <v>22</v>
          </cell>
          <cell r="E174">
            <v>23190000</v>
          </cell>
          <cell r="F174">
            <v>45510757</v>
          </cell>
          <cell r="G174">
            <v>42305582.130000003</v>
          </cell>
        </row>
        <row r="175">
          <cell r="A175">
            <v>250</v>
          </cell>
          <cell r="C175">
            <v>28</v>
          </cell>
          <cell r="E175">
            <v>70000</v>
          </cell>
          <cell r="F175">
            <v>96436</v>
          </cell>
          <cell r="G175">
            <v>96435.89</v>
          </cell>
        </row>
        <row r="176">
          <cell r="A176">
            <v>250</v>
          </cell>
          <cell r="C176">
            <v>31</v>
          </cell>
          <cell r="E176">
            <v>16530000</v>
          </cell>
          <cell r="F176">
            <v>19063116</v>
          </cell>
          <cell r="G176">
            <v>11062258.17</v>
          </cell>
        </row>
        <row r="177">
          <cell r="A177">
            <v>251</v>
          </cell>
          <cell r="C177">
            <v>13</v>
          </cell>
          <cell r="E177">
            <v>0</v>
          </cell>
          <cell r="F177">
            <v>-256322127.94</v>
          </cell>
          <cell r="G177">
            <v>-1547447127.9400001</v>
          </cell>
        </row>
        <row r="178">
          <cell r="A178">
            <v>251</v>
          </cell>
          <cell r="C178">
            <v>14</v>
          </cell>
          <cell r="E178">
            <v>-102144000</v>
          </cell>
          <cell r="F178">
            <v>-102144000</v>
          </cell>
          <cell r="G178">
            <v>-72508726.730000004</v>
          </cell>
        </row>
        <row r="179">
          <cell r="A179">
            <v>251</v>
          </cell>
          <cell r="C179">
            <v>21</v>
          </cell>
          <cell r="E179">
            <v>883575000</v>
          </cell>
          <cell r="F179">
            <v>893151088.63</v>
          </cell>
          <cell r="G179">
            <v>883187439.25999999</v>
          </cell>
        </row>
        <row r="180">
          <cell r="A180">
            <v>251</v>
          </cell>
          <cell r="C180">
            <v>22</v>
          </cell>
          <cell r="E180">
            <v>461118000</v>
          </cell>
          <cell r="F180">
            <v>690165853.51000094</v>
          </cell>
          <cell r="G180">
            <v>542507965.22000003</v>
          </cell>
        </row>
        <row r="181">
          <cell r="A181">
            <v>251</v>
          </cell>
          <cell r="C181">
            <v>28</v>
          </cell>
          <cell r="E181">
            <v>54000</v>
          </cell>
          <cell r="F181">
            <v>205541.23</v>
          </cell>
          <cell r="G181">
            <v>205141.23</v>
          </cell>
        </row>
        <row r="182">
          <cell r="A182">
            <v>251</v>
          </cell>
          <cell r="C182">
            <v>31</v>
          </cell>
          <cell r="E182">
            <v>48522000</v>
          </cell>
          <cell r="F182">
            <v>66068644.57</v>
          </cell>
          <cell r="G182">
            <v>30620177.440000001</v>
          </cell>
        </row>
        <row r="183">
          <cell r="A183">
            <v>252</v>
          </cell>
          <cell r="C183">
            <v>13</v>
          </cell>
          <cell r="E183">
            <v>0</v>
          </cell>
          <cell r="F183">
            <v>-310469186.86000001</v>
          </cell>
          <cell r="G183">
            <v>-1243501187</v>
          </cell>
        </row>
        <row r="184">
          <cell r="A184">
            <v>252</v>
          </cell>
          <cell r="C184">
            <v>14</v>
          </cell>
          <cell r="E184">
            <v>-22053000</v>
          </cell>
          <cell r="F184">
            <v>-22053000</v>
          </cell>
          <cell r="G184">
            <v>-73608093.409999996</v>
          </cell>
        </row>
        <row r="185">
          <cell r="A185">
            <v>252</v>
          </cell>
          <cell r="C185">
            <v>21</v>
          </cell>
          <cell r="E185">
            <v>706600000</v>
          </cell>
          <cell r="F185">
            <v>930882713</v>
          </cell>
          <cell r="G185">
            <v>845907899</v>
          </cell>
        </row>
        <row r="186">
          <cell r="A186">
            <v>252</v>
          </cell>
          <cell r="C186">
            <v>22</v>
          </cell>
          <cell r="E186">
            <v>189085000</v>
          </cell>
          <cell r="F186">
            <v>275074088.70999998</v>
          </cell>
          <cell r="G186">
            <v>215459849.71000001</v>
          </cell>
        </row>
        <row r="187">
          <cell r="A187">
            <v>252</v>
          </cell>
          <cell r="C187">
            <v>28</v>
          </cell>
          <cell r="E187">
            <v>0</v>
          </cell>
          <cell r="F187">
            <v>197385.29</v>
          </cell>
          <cell r="G187">
            <v>197385.29</v>
          </cell>
        </row>
        <row r="188">
          <cell r="A188">
            <v>252</v>
          </cell>
          <cell r="C188">
            <v>31</v>
          </cell>
          <cell r="E188">
            <v>59400000</v>
          </cell>
          <cell r="F188">
            <v>59400000</v>
          </cell>
          <cell r="G188">
            <v>20486108.25</v>
          </cell>
        </row>
        <row r="189">
          <cell r="A189">
            <v>253</v>
          </cell>
          <cell r="C189">
            <v>13</v>
          </cell>
          <cell r="E189">
            <v>0</v>
          </cell>
          <cell r="F189">
            <v>-126237774.52</v>
          </cell>
          <cell r="G189">
            <v>-545337774.51999998</v>
          </cell>
        </row>
        <row r="190">
          <cell r="A190">
            <v>253</v>
          </cell>
          <cell r="C190">
            <v>14</v>
          </cell>
          <cell r="E190">
            <v>-50000000</v>
          </cell>
          <cell r="F190">
            <v>-223103729.13</v>
          </cell>
          <cell r="G190">
            <v>-200997851.88</v>
          </cell>
        </row>
        <row r="191">
          <cell r="A191">
            <v>253</v>
          </cell>
          <cell r="C191">
            <v>21</v>
          </cell>
          <cell r="E191">
            <v>455000000</v>
          </cell>
          <cell r="F191">
            <v>503085717.64999998</v>
          </cell>
          <cell r="G191">
            <v>490489801.04000002</v>
          </cell>
        </row>
        <row r="192">
          <cell r="A192">
            <v>253</v>
          </cell>
          <cell r="C192">
            <v>22</v>
          </cell>
          <cell r="E192">
            <v>14100000</v>
          </cell>
          <cell r="F192">
            <v>250115893.24000001</v>
          </cell>
          <cell r="G192">
            <v>237966669.46000001</v>
          </cell>
        </row>
        <row r="193">
          <cell r="A193">
            <v>253</v>
          </cell>
          <cell r="C193">
            <v>31</v>
          </cell>
          <cell r="E193">
            <v>0</v>
          </cell>
          <cell r="F193">
            <v>15239892.76</v>
          </cell>
          <cell r="G193">
            <v>14749336.84</v>
          </cell>
        </row>
        <row r="194">
          <cell r="A194">
            <v>264</v>
          </cell>
          <cell r="C194">
            <v>13</v>
          </cell>
          <cell r="E194">
            <v>0</v>
          </cell>
          <cell r="F194">
            <v>0</v>
          </cell>
          <cell r="G194">
            <v>-28094000</v>
          </cell>
        </row>
        <row r="195">
          <cell r="A195">
            <v>264</v>
          </cell>
          <cell r="C195">
            <v>14</v>
          </cell>
          <cell r="E195">
            <v>-300000</v>
          </cell>
          <cell r="F195">
            <v>-300000</v>
          </cell>
          <cell r="G195">
            <v>-537711.43999999994</v>
          </cell>
        </row>
        <row r="196">
          <cell r="A196">
            <v>264</v>
          </cell>
          <cell r="C196">
            <v>21</v>
          </cell>
          <cell r="E196">
            <v>20888000</v>
          </cell>
          <cell r="F196">
            <v>19778784.829999998</v>
          </cell>
          <cell r="G196">
            <v>17620697.960000001</v>
          </cell>
        </row>
        <row r="197">
          <cell r="A197">
            <v>264</v>
          </cell>
          <cell r="C197">
            <v>22</v>
          </cell>
          <cell r="E197">
            <v>7160000</v>
          </cell>
          <cell r="F197">
            <v>7191715.1699999999</v>
          </cell>
          <cell r="G197">
            <v>5730339.8499999996</v>
          </cell>
        </row>
        <row r="198">
          <cell r="A198">
            <v>264</v>
          </cell>
          <cell r="C198">
            <v>28</v>
          </cell>
          <cell r="E198">
            <v>3000</v>
          </cell>
          <cell r="F198">
            <v>3000</v>
          </cell>
          <cell r="G198">
            <v>127.61</v>
          </cell>
        </row>
        <row r="199">
          <cell r="A199">
            <v>264</v>
          </cell>
          <cell r="C199">
            <v>31</v>
          </cell>
          <cell r="E199">
            <v>343000</v>
          </cell>
          <cell r="F199">
            <v>1420500</v>
          </cell>
          <cell r="G199">
            <v>1168011.29</v>
          </cell>
        </row>
        <row r="200">
          <cell r="A200">
            <v>270</v>
          </cell>
          <cell r="C200">
            <v>13</v>
          </cell>
          <cell r="E200">
            <v>0</v>
          </cell>
          <cell r="F200">
            <v>-12000000</v>
          </cell>
          <cell r="G200">
            <v>-12000000</v>
          </cell>
        </row>
        <row r="201">
          <cell r="A201">
            <v>270</v>
          </cell>
          <cell r="C201">
            <v>14</v>
          </cell>
          <cell r="E201">
            <v>-170000000</v>
          </cell>
          <cell r="F201">
            <v>-188000000</v>
          </cell>
          <cell r="G201">
            <v>-197503459.02000001</v>
          </cell>
        </row>
        <row r="202">
          <cell r="A202">
            <v>270</v>
          </cell>
          <cell r="C202">
            <v>21</v>
          </cell>
          <cell r="E202">
            <v>152000000</v>
          </cell>
          <cell r="F202">
            <v>152000000</v>
          </cell>
          <cell r="G202">
            <v>141212941.16999999</v>
          </cell>
        </row>
        <row r="203">
          <cell r="A203">
            <v>270</v>
          </cell>
          <cell r="C203">
            <v>22</v>
          </cell>
          <cell r="E203">
            <v>14940000</v>
          </cell>
          <cell r="F203">
            <v>30264000</v>
          </cell>
          <cell r="G203">
            <v>12341160.140000001</v>
          </cell>
        </row>
        <row r="204">
          <cell r="A204">
            <v>270</v>
          </cell>
          <cell r="C204">
            <v>26</v>
          </cell>
          <cell r="E204">
            <v>260000</v>
          </cell>
          <cell r="F204">
            <v>436000</v>
          </cell>
          <cell r="G204">
            <v>430560</v>
          </cell>
        </row>
        <row r="205">
          <cell r="A205">
            <v>270</v>
          </cell>
          <cell r="C205">
            <v>31</v>
          </cell>
          <cell r="E205">
            <v>2800000</v>
          </cell>
          <cell r="F205">
            <v>5800000</v>
          </cell>
          <cell r="G205">
            <v>3518696.1</v>
          </cell>
        </row>
        <row r="206">
          <cell r="A206">
            <v>217</v>
          </cell>
          <cell r="C206">
            <v>21</v>
          </cell>
          <cell r="E206">
            <v>119214000</v>
          </cell>
          <cell r="F206">
            <v>119214000</v>
          </cell>
          <cell r="G206">
            <v>0</v>
          </cell>
        </row>
        <row r="207">
          <cell r="A207">
            <v>217</v>
          </cell>
          <cell r="C207">
            <v>22</v>
          </cell>
          <cell r="E207">
            <v>12000000</v>
          </cell>
          <cell r="F207">
            <v>12000000</v>
          </cell>
          <cell r="G207">
            <v>0</v>
          </cell>
        </row>
        <row r="208">
          <cell r="A208">
            <v>217</v>
          </cell>
          <cell r="C208">
            <v>31</v>
          </cell>
          <cell r="E208">
            <v>2500000</v>
          </cell>
          <cell r="F208">
            <v>2500000</v>
          </cell>
          <cell r="G208">
            <v>0</v>
          </cell>
        </row>
        <row r="209">
          <cell r="A209">
            <v>278</v>
          </cell>
          <cell r="C209">
            <v>13</v>
          </cell>
          <cell r="E209">
            <v>0</v>
          </cell>
          <cell r="F209">
            <v>0</v>
          </cell>
          <cell r="G209">
            <v>-15000000</v>
          </cell>
        </row>
        <row r="210">
          <cell r="A210">
            <v>278</v>
          </cell>
          <cell r="C210">
            <v>21</v>
          </cell>
          <cell r="E210">
            <v>6502000</v>
          </cell>
          <cell r="F210">
            <v>6211470.4000000004</v>
          </cell>
          <cell r="G210">
            <v>6211470.4000000004</v>
          </cell>
        </row>
        <row r="211">
          <cell r="A211">
            <v>278</v>
          </cell>
          <cell r="C211">
            <v>22</v>
          </cell>
          <cell r="E211">
            <v>8448000</v>
          </cell>
          <cell r="F211">
            <v>8738529.5999999996</v>
          </cell>
          <cell r="G211">
            <v>8738529.5999999996</v>
          </cell>
        </row>
        <row r="212">
          <cell r="A212">
            <v>278</v>
          </cell>
          <cell r="C212">
            <v>31</v>
          </cell>
          <cell r="E212">
            <v>50000</v>
          </cell>
          <cell r="F212">
            <v>50000</v>
          </cell>
          <cell r="G212">
            <v>49598.84</v>
          </cell>
        </row>
        <row r="213">
          <cell r="A213">
            <v>285</v>
          </cell>
          <cell r="C213">
            <v>13</v>
          </cell>
          <cell r="E213">
            <v>0</v>
          </cell>
          <cell r="F213">
            <v>0</v>
          </cell>
          <cell r="G213">
            <v>-64989000</v>
          </cell>
        </row>
        <row r="214">
          <cell r="A214">
            <v>285</v>
          </cell>
          <cell r="C214">
            <v>21</v>
          </cell>
          <cell r="E214">
            <v>42500000</v>
          </cell>
          <cell r="F214">
            <v>42500000</v>
          </cell>
          <cell r="G214">
            <v>42098996.299999997</v>
          </cell>
        </row>
        <row r="215">
          <cell r="A215">
            <v>285</v>
          </cell>
          <cell r="C215">
            <v>22</v>
          </cell>
          <cell r="E215">
            <v>22389000</v>
          </cell>
          <cell r="F215">
            <v>22389000</v>
          </cell>
          <cell r="G215">
            <v>22246590.559999999</v>
          </cell>
        </row>
        <row r="216">
          <cell r="A216">
            <v>285</v>
          </cell>
          <cell r="C216">
            <v>31</v>
          </cell>
          <cell r="E216">
            <v>100000</v>
          </cell>
          <cell r="F216">
            <v>100000</v>
          </cell>
          <cell r="G216">
            <v>94476</v>
          </cell>
        </row>
        <row r="217">
          <cell r="A217">
            <v>280</v>
          </cell>
          <cell r="C217">
            <v>13</v>
          </cell>
          <cell r="E217">
            <v>0</v>
          </cell>
          <cell r="F217">
            <v>0</v>
          </cell>
          <cell r="G217">
            <v>-51400000</v>
          </cell>
        </row>
        <row r="218">
          <cell r="A218">
            <v>280</v>
          </cell>
          <cell r="C218">
            <v>14</v>
          </cell>
          <cell r="E218">
            <v>-600000</v>
          </cell>
          <cell r="F218">
            <v>-600000</v>
          </cell>
          <cell r="G218">
            <v>-1455375</v>
          </cell>
        </row>
        <row r="219">
          <cell r="A219">
            <v>280</v>
          </cell>
          <cell r="C219">
            <v>21</v>
          </cell>
          <cell r="E219">
            <v>34500000</v>
          </cell>
          <cell r="F219">
            <v>29383000</v>
          </cell>
          <cell r="G219">
            <v>29374979.77</v>
          </cell>
        </row>
        <row r="220">
          <cell r="A220">
            <v>280</v>
          </cell>
          <cell r="C220">
            <v>22</v>
          </cell>
          <cell r="E220">
            <v>15830000</v>
          </cell>
          <cell r="F220">
            <v>20947000</v>
          </cell>
          <cell r="G220">
            <v>20868537.670000002</v>
          </cell>
        </row>
        <row r="221">
          <cell r="A221">
            <v>280</v>
          </cell>
          <cell r="C221">
            <v>31</v>
          </cell>
          <cell r="E221">
            <v>1670000</v>
          </cell>
          <cell r="F221">
            <v>1670000</v>
          </cell>
          <cell r="G221">
            <v>921227.43</v>
          </cell>
        </row>
        <row r="222">
          <cell r="A222">
            <v>283</v>
          </cell>
          <cell r="C222">
            <v>13</v>
          </cell>
          <cell r="E222">
            <v>0</v>
          </cell>
          <cell r="F222">
            <v>0</v>
          </cell>
          <cell r="G222">
            <v>-2059495.71</v>
          </cell>
        </row>
        <row r="223">
          <cell r="A223">
            <v>283</v>
          </cell>
          <cell r="C223">
            <v>21</v>
          </cell>
          <cell r="E223">
            <v>0</v>
          </cell>
          <cell r="F223">
            <v>2059000</v>
          </cell>
          <cell r="G223">
            <v>2058999.33</v>
          </cell>
        </row>
        <row r="224">
          <cell r="A224">
            <v>267</v>
          </cell>
          <cell r="C224">
            <v>13</v>
          </cell>
          <cell r="E224">
            <v>0</v>
          </cell>
          <cell r="F224">
            <v>0</v>
          </cell>
          <cell r="G224">
            <v>-4953000</v>
          </cell>
        </row>
        <row r="225">
          <cell r="A225">
            <v>267</v>
          </cell>
          <cell r="C225">
            <v>21</v>
          </cell>
          <cell r="E225">
            <v>2843500</v>
          </cell>
          <cell r="F225">
            <v>2613500</v>
          </cell>
          <cell r="G225">
            <v>1789402.39</v>
          </cell>
        </row>
        <row r="226">
          <cell r="A226">
            <v>267</v>
          </cell>
          <cell r="C226">
            <v>22</v>
          </cell>
          <cell r="E226">
            <v>2076500</v>
          </cell>
          <cell r="F226">
            <v>2293000</v>
          </cell>
          <cell r="G226">
            <v>1655007.01</v>
          </cell>
        </row>
        <row r="227">
          <cell r="A227">
            <v>267</v>
          </cell>
          <cell r="C227">
            <v>28</v>
          </cell>
          <cell r="E227">
            <v>0</v>
          </cell>
          <cell r="F227">
            <v>13500</v>
          </cell>
          <cell r="G227">
            <v>11801.82</v>
          </cell>
        </row>
        <row r="228">
          <cell r="A228">
            <v>267</v>
          </cell>
          <cell r="C228">
            <v>31</v>
          </cell>
          <cell r="E228">
            <v>33000</v>
          </cell>
          <cell r="F228">
            <v>33000</v>
          </cell>
          <cell r="G228">
            <v>0</v>
          </cell>
        </row>
        <row r="229">
          <cell r="A229">
            <v>256</v>
          </cell>
          <cell r="C229">
            <v>13</v>
          </cell>
          <cell r="E229">
            <v>0</v>
          </cell>
          <cell r="F229">
            <v>0</v>
          </cell>
          <cell r="G229">
            <v>-32300000</v>
          </cell>
        </row>
        <row r="230">
          <cell r="A230">
            <v>256</v>
          </cell>
          <cell r="C230">
            <v>21</v>
          </cell>
          <cell r="E230">
            <v>11879000</v>
          </cell>
          <cell r="F230">
            <v>11656865</v>
          </cell>
          <cell r="G230">
            <v>11524500.52</v>
          </cell>
        </row>
        <row r="231">
          <cell r="A231">
            <v>256</v>
          </cell>
          <cell r="C231">
            <v>22</v>
          </cell>
          <cell r="E231">
            <v>10031000</v>
          </cell>
          <cell r="F231">
            <v>10253135</v>
          </cell>
          <cell r="G231">
            <v>10146547.939999999</v>
          </cell>
        </row>
        <row r="232">
          <cell r="A232">
            <v>256</v>
          </cell>
          <cell r="C232">
            <v>31</v>
          </cell>
          <cell r="E232">
            <v>10390000</v>
          </cell>
          <cell r="F232">
            <v>10390000</v>
          </cell>
          <cell r="G232">
            <v>10386660.210000001</v>
          </cell>
        </row>
        <row r="233">
          <cell r="A233">
            <v>348</v>
          </cell>
          <cell r="C233">
            <v>13</v>
          </cell>
          <cell r="E233">
            <v>0</v>
          </cell>
          <cell r="F233">
            <v>-68849044.480000004</v>
          </cell>
          <cell r="G233">
            <v>-68849044.480000004</v>
          </cell>
        </row>
        <row r="234">
          <cell r="A234">
            <v>348</v>
          </cell>
          <cell r="C234">
            <v>21</v>
          </cell>
          <cell r="E234">
            <v>0</v>
          </cell>
          <cell r="F234">
            <v>33985600</v>
          </cell>
          <cell r="G234">
            <v>32570647.16</v>
          </cell>
        </row>
        <row r="235">
          <cell r="A235">
            <v>348</v>
          </cell>
          <cell r="C235">
            <v>22</v>
          </cell>
          <cell r="E235">
            <v>0</v>
          </cell>
          <cell r="F235">
            <v>22988444.48</v>
          </cell>
          <cell r="G235">
            <v>17962157.530000001</v>
          </cell>
        </row>
        <row r="236">
          <cell r="A236">
            <v>348</v>
          </cell>
          <cell r="C236">
            <v>28</v>
          </cell>
          <cell r="E236">
            <v>0</v>
          </cell>
          <cell r="F236">
            <v>170000</v>
          </cell>
          <cell r="G236">
            <v>116814.15</v>
          </cell>
        </row>
        <row r="237">
          <cell r="A237">
            <v>348</v>
          </cell>
          <cell r="C237">
            <v>31</v>
          </cell>
          <cell r="E237">
            <v>0</v>
          </cell>
          <cell r="F237">
            <v>11705000</v>
          </cell>
          <cell r="G237">
            <v>10834510.99</v>
          </cell>
        </row>
        <row r="238">
          <cell r="A238">
            <v>379</v>
          </cell>
          <cell r="C238">
            <v>14</v>
          </cell>
          <cell r="E238">
            <v>-1350553000</v>
          </cell>
          <cell r="F238">
            <v>-1350553000</v>
          </cell>
          <cell r="G238">
            <v>-1061101526.03</v>
          </cell>
        </row>
        <row r="239">
          <cell r="A239">
            <v>379</v>
          </cell>
          <cell r="C239">
            <v>21</v>
          </cell>
          <cell r="E239">
            <v>248673000</v>
          </cell>
          <cell r="F239">
            <v>248673000</v>
          </cell>
          <cell r="G239">
            <v>218755454</v>
          </cell>
        </row>
        <row r="240">
          <cell r="A240">
            <v>379</v>
          </cell>
          <cell r="C240">
            <v>22</v>
          </cell>
          <cell r="E240">
            <v>583221000</v>
          </cell>
          <cell r="F240">
            <v>583221000</v>
          </cell>
          <cell r="G240">
            <v>467859995</v>
          </cell>
        </row>
        <row r="241">
          <cell r="A241">
            <v>379</v>
          </cell>
          <cell r="C241">
            <v>26</v>
          </cell>
          <cell r="E241">
            <v>398420000</v>
          </cell>
          <cell r="F241">
            <v>398420000</v>
          </cell>
          <cell r="G241">
            <v>165337550</v>
          </cell>
        </row>
        <row r="242">
          <cell r="A242">
            <v>379</v>
          </cell>
          <cell r="C242">
            <v>28</v>
          </cell>
          <cell r="E242">
            <v>2147000</v>
          </cell>
          <cell r="F242">
            <v>2147000</v>
          </cell>
          <cell r="G242">
            <v>2491271</v>
          </cell>
        </row>
        <row r="243">
          <cell r="A243">
            <v>379</v>
          </cell>
          <cell r="C243">
            <v>31</v>
          </cell>
          <cell r="E243">
            <v>118092000</v>
          </cell>
          <cell r="F243">
            <v>118092000</v>
          </cell>
          <cell r="G243">
            <v>101089241</v>
          </cell>
        </row>
        <row r="244">
          <cell r="A244">
            <v>384</v>
          </cell>
          <cell r="C244">
            <v>13</v>
          </cell>
          <cell r="E244">
            <v>-21935440</v>
          </cell>
          <cell r="F244">
            <v>-21935440</v>
          </cell>
          <cell r="G244">
            <v>-14374000</v>
          </cell>
        </row>
        <row r="245">
          <cell r="A245">
            <v>384</v>
          </cell>
          <cell r="C245">
            <v>14</v>
          </cell>
          <cell r="E245">
            <v>-293258560</v>
          </cell>
          <cell r="F245">
            <v>-293258560</v>
          </cell>
          <cell r="G245">
            <v>-292312805</v>
          </cell>
        </row>
        <row r="246">
          <cell r="A246">
            <v>384</v>
          </cell>
          <cell r="C246">
            <v>21</v>
          </cell>
          <cell r="E246">
            <v>248630000</v>
          </cell>
          <cell r="F246">
            <v>248630000</v>
          </cell>
          <cell r="G246">
            <v>235429498.90000001</v>
          </cell>
        </row>
        <row r="247">
          <cell r="A247">
            <v>384</v>
          </cell>
          <cell r="C247">
            <v>22</v>
          </cell>
          <cell r="E247">
            <v>63651000</v>
          </cell>
          <cell r="F247">
            <v>63651000</v>
          </cell>
          <cell r="G247">
            <v>51979173.82</v>
          </cell>
        </row>
        <row r="248">
          <cell r="A248">
            <v>384</v>
          </cell>
          <cell r="C248">
            <v>28</v>
          </cell>
          <cell r="E248">
            <v>50000</v>
          </cell>
          <cell r="F248">
            <v>50000</v>
          </cell>
          <cell r="G248">
            <v>9851.1200000000008</v>
          </cell>
        </row>
        <row r="249">
          <cell r="A249">
            <v>384</v>
          </cell>
          <cell r="C249">
            <v>31</v>
          </cell>
          <cell r="E249">
            <v>2863000</v>
          </cell>
          <cell r="F249">
            <v>2863000</v>
          </cell>
          <cell r="G249">
            <v>2193715.58</v>
          </cell>
        </row>
        <row r="252">
          <cell r="E252">
            <v>-547000000</v>
          </cell>
          <cell r="F252">
            <v>2950536588.1399975</v>
          </cell>
          <cell r="G252">
            <v>-8034078812.1000013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of.gov.ae/open-data-request-more-inform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2247-935A-4D9F-9076-24FA83D6F910}">
  <dimension ref="A1:GU30"/>
  <sheetViews>
    <sheetView rightToLeft="1" tabSelected="1" zoomScaleNormal="100" workbookViewId="0">
      <pane xSplit="2" ySplit="3" topLeftCell="BB7" activePane="bottomRight" state="frozen"/>
      <selection activeCell="A2" sqref="A2"/>
      <selection pane="topRight" activeCell="B2" sqref="B2"/>
      <selection pane="bottomLeft" activeCell="A5" sqref="A5"/>
      <selection pane="bottomRight" activeCell="C4" sqref="C4"/>
    </sheetView>
  </sheetViews>
  <sheetFormatPr defaultColWidth="9.1796875" defaultRowHeight="14.5" x14ac:dyDescent="0.35"/>
  <cols>
    <col min="1" max="1" width="0" style="1" hidden="1" customWidth="1"/>
    <col min="2" max="2" width="34.6328125" style="1" customWidth="1"/>
    <col min="3" max="3" width="0.6328125" customWidth="1"/>
    <col min="4" max="203" width="19.7265625" style="1" customWidth="1"/>
    <col min="204" max="16384" width="9.1796875" style="1"/>
  </cols>
  <sheetData>
    <row r="1" spans="1:203" ht="15.75" hidden="1" customHeight="1" thickBot="1" x14ac:dyDescent="0.4">
      <c r="B1" s="12"/>
      <c r="D1" s="19"/>
      <c r="E1" s="19"/>
      <c r="F1" s="19"/>
      <c r="G1" s="19"/>
      <c r="H1" s="20" t="s">
        <v>20</v>
      </c>
      <c r="I1" s="18"/>
      <c r="J1" s="18"/>
      <c r="K1" s="18"/>
      <c r="L1" s="18">
        <v>103</v>
      </c>
      <c r="M1" s="18"/>
      <c r="N1" s="18"/>
      <c r="O1" s="18"/>
      <c r="P1" s="18">
        <v>105</v>
      </c>
      <c r="Q1" s="18"/>
      <c r="R1" s="18"/>
      <c r="S1" s="18"/>
      <c r="T1" s="18">
        <v>106</v>
      </c>
      <c r="U1" s="18"/>
      <c r="V1" s="18"/>
      <c r="W1" s="18"/>
      <c r="X1" s="18">
        <v>107</v>
      </c>
      <c r="Y1" s="18"/>
      <c r="Z1" s="18"/>
      <c r="AA1" s="18"/>
      <c r="AB1" s="18">
        <v>108</v>
      </c>
      <c r="AC1" s="18"/>
      <c r="AD1" s="18"/>
      <c r="AE1" s="18"/>
      <c r="AF1" s="18">
        <v>109</v>
      </c>
      <c r="AG1" s="18"/>
      <c r="AH1" s="18"/>
      <c r="AI1" s="18"/>
      <c r="AJ1" s="18">
        <v>110</v>
      </c>
      <c r="AK1" s="18"/>
      <c r="AL1" s="18"/>
      <c r="AM1" s="18"/>
      <c r="AN1" s="20" t="s">
        <v>21</v>
      </c>
      <c r="AO1" s="18"/>
      <c r="AP1" s="18"/>
      <c r="AQ1" s="18"/>
      <c r="AR1" s="18">
        <v>112</v>
      </c>
      <c r="AS1" s="18"/>
      <c r="AT1" s="18"/>
      <c r="AU1" s="18"/>
      <c r="AV1" s="18">
        <v>113</v>
      </c>
      <c r="AW1" s="18"/>
      <c r="AX1" s="18"/>
      <c r="AY1" s="18"/>
      <c r="AZ1" s="18">
        <v>118</v>
      </c>
      <c r="BA1" s="18"/>
      <c r="BB1" s="18"/>
      <c r="BC1" s="18"/>
      <c r="BD1" s="18">
        <v>120</v>
      </c>
      <c r="BE1" s="18"/>
      <c r="BF1" s="18"/>
      <c r="BG1" s="18"/>
      <c r="BH1" s="18">
        <v>121</v>
      </c>
      <c r="BI1" s="18"/>
      <c r="BJ1" s="18"/>
      <c r="BK1" s="18"/>
      <c r="BL1" s="18">
        <v>122</v>
      </c>
      <c r="BM1" s="18"/>
      <c r="BN1" s="18"/>
      <c r="BO1" s="18"/>
      <c r="BP1" s="18">
        <v>126</v>
      </c>
      <c r="BQ1" s="18"/>
      <c r="BR1" s="18"/>
      <c r="BS1" s="18"/>
      <c r="BT1" s="18">
        <v>129</v>
      </c>
      <c r="BU1" s="18"/>
      <c r="BV1" s="18"/>
      <c r="BW1" s="18"/>
      <c r="BX1" s="18">
        <v>130</v>
      </c>
      <c r="BY1" s="18"/>
      <c r="BZ1" s="18"/>
      <c r="CA1" s="18"/>
      <c r="CB1" s="18">
        <v>132</v>
      </c>
      <c r="CC1" s="18"/>
      <c r="CD1" s="18"/>
      <c r="CE1" s="18"/>
      <c r="CF1" s="18">
        <v>198</v>
      </c>
      <c r="CG1" s="18"/>
      <c r="CH1" s="18"/>
      <c r="CI1" s="18"/>
      <c r="CJ1" s="18">
        <v>201</v>
      </c>
      <c r="CK1" s="18"/>
      <c r="CL1" s="18"/>
      <c r="CM1" s="18"/>
      <c r="CN1" s="18">
        <v>204</v>
      </c>
      <c r="CO1" s="18"/>
      <c r="CP1" s="18"/>
      <c r="CQ1" s="18"/>
      <c r="CR1" s="20" t="s">
        <v>22</v>
      </c>
      <c r="CS1" s="18"/>
      <c r="CT1" s="18"/>
      <c r="CU1" s="18"/>
      <c r="CV1" s="20" t="s">
        <v>23</v>
      </c>
      <c r="CW1" s="18"/>
      <c r="CX1" s="18"/>
      <c r="CY1" s="18"/>
      <c r="CZ1" s="20" t="s">
        <v>24</v>
      </c>
      <c r="DA1" s="18"/>
      <c r="DB1" s="18"/>
      <c r="DC1" s="18"/>
      <c r="DD1" s="20" t="s">
        <v>25</v>
      </c>
      <c r="DE1" s="18"/>
      <c r="DF1" s="18"/>
      <c r="DG1" s="18"/>
      <c r="DH1" s="20" t="s">
        <v>26</v>
      </c>
      <c r="DI1" s="18"/>
      <c r="DJ1" s="18"/>
      <c r="DK1" s="18"/>
      <c r="DL1" s="20" t="s">
        <v>27</v>
      </c>
      <c r="DM1" s="18"/>
      <c r="DN1" s="18"/>
      <c r="DO1" s="18"/>
      <c r="DP1" s="20" t="s">
        <v>28</v>
      </c>
      <c r="DQ1" s="18"/>
      <c r="DR1" s="18"/>
      <c r="DS1" s="18"/>
      <c r="DT1" s="20" t="s">
        <v>75</v>
      </c>
      <c r="DU1" s="18"/>
      <c r="DV1" s="18"/>
      <c r="DW1" s="18"/>
      <c r="DX1" s="20" t="s">
        <v>29</v>
      </c>
      <c r="DY1" s="18"/>
      <c r="DZ1" s="18"/>
      <c r="EA1" s="18"/>
      <c r="EB1" s="20" t="s">
        <v>30</v>
      </c>
      <c r="EC1" s="18"/>
      <c r="ED1" s="18"/>
      <c r="EE1" s="18"/>
      <c r="EF1" s="20" t="s">
        <v>31</v>
      </c>
      <c r="EG1" s="18"/>
      <c r="EH1" s="18"/>
      <c r="EI1" s="18"/>
      <c r="EJ1" s="20" t="s">
        <v>32</v>
      </c>
      <c r="EK1" s="18"/>
      <c r="EL1" s="18"/>
      <c r="EM1" s="18"/>
      <c r="EN1" s="20">
        <v>250</v>
      </c>
      <c r="EO1" s="18"/>
      <c r="EP1" s="18"/>
      <c r="EQ1" s="18"/>
      <c r="ER1" s="20">
        <v>251</v>
      </c>
      <c r="ES1" s="18"/>
      <c r="ET1" s="18"/>
      <c r="EU1" s="18"/>
      <c r="EV1" s="20">
        <v>252</v>
      </c>
      <c r="EW1" s="18"/>
      <c r="EX1" s="18"/>
      <c r="EY1" s="18"/>
      <c r="EZ1" s="20">
        <v>253</v>
      </c>
      <c r="FA1" s="18"/>
      <c r="FB1" s="18"/>
      <c r="FC1" s="18"/>
      <c r="FD1" s="20">
        <v>264</v>
      </c>
      <c r="FE1" s="18"/>
      <c r="FF1" s="18"/>
      <c r="FG1" s="18"/>
      <c r="FH1" s="20">
        <v>270</v>
      </c>
      <c r="FI1" s="18"/>
      <c r="FJ1" s="18"/>
      <c r="FK1" s="18"/>
      <c r="FL1" s="20">
        <v>217</v>
      </c>
      <c r="FM1" s="18"/>
      <c r="FN1" s="18"/>
      <c r="FO1" s="18"/>
      <c r="FP1" s="20">
        <v>278</v>
      </c>
      <c r="FQ1" s="18"/>
      <c r="FR1" s="18"/>
      <c r="FS1" s="18"/>
      <c r="FT1" s="20">
        <v>285</v>
      </c>
      <c r="FU1" s="18"/>
      <c r="FV1" s="18"/>
      <c r="FW1" s="18"/>
      <c r="FX1" s="20">
        <v>280</v>
      </c>
      <c r="FY1" s="18"/>
      <c r="FZ1" s="18"/>
      <c r="GA1" s="18"/>
      <c r="GB1" s="20">
        <v>267</v>
      </c>
      <c r="GC1" s="18"/>
      <c r="GD1" s="18"/>
      <c r="GE1" s="18"/>
      <c r="GF1" s="20">
        <v>256</v>
      </c>
      <c r="GG1" s="18"/>
      <c r="GH1" s="18"/>
      <c r="GI1" s="18"/>
      <c r="GJ1" s="20">
        <v>348</v>
      </c>
      <c r="GK1" s="18"/>
      <c r="GL1" s="18"/>
      <c r="GM1" s="18"/>
      <c r="GN1" s="20">
        <v>379</v>
      </c>
      <c r="GO1" s="18"/>
      <c r="GP1" s="18"/>
      <c r="GQ1" s="18"/>
      <c r="GR1" s="20">
        <v>384</v>
      </c>
      <c r="GS1" s="18"/>
      <c r="GT1" s="18"/>
      <c r="GU1" s="18"/>
    </row>
    <row r="2" spans="1:203" s="2" customFormat="1" ht="30" customHeight="1" thickBot="1" x14ac:dyDescent="0.4">
      <c r="B2" s="22"/>
      <c r="C2"/>
      <c r="D2" s="23" t="s">
        <v>76</v>
      </c>
      <c r="E2" s="24"/>
      <c r="F2" s="24"/>
      <c r="G2" s="25"/>
      <c r="H2" s="26" t="s">
        <v>77</v>
      </c>
      <c r="I2" s="26"/>
      <c r="J2" s="26"/>
      <c r="K2" s="26"/>
      <c r="L2" s="26" t="s">
        <v>78</v>
      </c>
      <c r="M2" s="26"/>
      <c r="N2" s="26"/>
      <c r="O2" s="26"/>
      <c r="P2" s="26" t="s">
        <v>79</v>
      </c>
      <c r="Q2" s="26"/>
      <c r="R2" s="26"/>
      <c r="S2" s="26"/>
      <c r="T2" s="26" t="s">
        <v>80</v>
      </c>
      <c r="U2" s="26"/>
      <c r="V2" s="26"/>
      <c r="W2" s="26"/>
      <c r="X2" s="26" t="s">
        <v>81</v>
      </c>
      <c r="Y2" s="26"/>
      <c r="Z2" s="26"/>
      <c r="AA2" s="26"/>
      <c r="AB2" s="26" t="s">
        <v>82</v>
      </c>
      <c r="AC2" s="26"/>
      <c r="AD2" s="26"/>
      <c r="AE2" s="26"/>
      <c r="AF2" s="26" t="s">
        <v>83</v>
      </c>
      <c r="AG2" s="26"/>
      <c r="AH2" s="26"/>
      <c r="AI2" s="26"/>
      <c r="AJ2" s="26" t="s">
        <v>84</v>
      </c>
      <c r="AK2" s="26"/>
      <c r="AL2" s="26"/>
      <c r="AM2" s="26"/>
      <c r="AN2" s="26" t="s">
        <v>85</v>
      </c>
      <c r="AO2" s="26"/>
      <c r="AP2" s="26"/>
      <c r="AQ2" s="26"/>
      <c r="AR2" s="26" t="s">
        <v>86</v>
      </c>
      <c r="AS2" s="26"/>
      <c r="AT2" s="26"/>
      <c r="AU2" s="26"/>
      <c r="AV2" s="26" t="s">
        <v>87</v>
      </c>
      <c r="AW2" s="26"/>
      <c r="AX2" s="26"/>
      <c r="AY2" s="26"/>
      <c r="AZ2" s="26" t="s">
        <v>88</v>
      </c>
      <c r="BA2" s="26"/>
      <c r="BB2" s="26"/>
      <c r="BC2" s="26"/>
      <c r="BD2" s="26" t="s">
        <v>89</v>
      </c>
      <c r="BE2" s="26"/>
      <c r="BF2" s="26"/>
      <c r="BG2" s="26"/>
      <c r="BH2" s="26" t="s">
        <v>90</v>
      </c>
      <c r="BI2" s="26"/>
      <c r="BJ2" s="26"/>
      <c r="BK2" s="26"/>
      <c r="BL2" s="26" t="s">
        <v>91</v>
      </c>
      <c r="BM2" s="26"/>
      <c r="BN2" s="26"/>
      <c r="BO2" s="26"/>
      <c r="BP2" s="26" t="s">
        <v>92</v>
      </c>
      <c r="BQ2" s="26"/>
      <c r="BR2" s="26"/>
      <c r="BS2" s="26"/>
      <c r="BT2" s="26" t="s">
        <v>93</v>
      </c>
      <c r="BU2" s="26"/>
      <c r="BV2" s="26"/>
      <c r="BW2" s="26"/>
      <c r="BX2" s="27" t="s">
        <v>94</v>
      </c>
      <c r="BY2" s="28"/>
      <c r="BZ2" s="28"/>
      <c r="CA2" s="29"/>
      <c r="CB2" s="26" t="s">
        <v>95</v>
      </c>
      <c r="CC2" s="26"/>
      <c r="CD2" s="26"/>
      <c r="CE2" s="26"/>
      <c r="CF2" s="26" t="s">
        <v>96</v>
      </c>
      <c r="CG2" s="26"/>
      <c r="CH2" s="26"/>
      <c r="CI2" s="26"/>
      <c r="CJ2" s="27" t="s">
        <v>97</v>
      </c>
      <c r="CK2" s="28"/>
      <c r="CL2" s="28"/>
      <c r="CM2" s="29"/>
      <c r="CN2" s="27" t="s">
        <v>98</v>
      </c>
      <c r="CO2" s="28"/>
      <c r="CP2" s="28"/>
      <c r="CQ2" s="29"/>
      <c r="CR2" s="26" t="s">
        <v>99</v>
      </c>
      <c r="CS2" s="26"/>
      <c r="CT2" s="26"/>
      <c r="CU2" s="26"/>
      <c r="CV2" s="26" t="s">
        <v>100</v>
      </c>
      <c r="CW2" s="26"/>
      <c r="CX2" s="26"/>
      <c r="CY2" s="26"/>
      <c r="CZ2" s="26" t="s">
        <v>101</v>
      </c>
      <c r="DA2" s="26"/>
      <c r="DB2" s="26"/>
      <c r="DC2" s="26"/>
      <c r="DD2" s="26" t="s">
        <v>102</v>
      </c>
      <c r="DE2" s="26"/>
      <c r="DF2" s="26"/>
      <c r="DG2" s="26"/>
      <c r="DH2" s="26" t="s">
        <v>103</v>
      </c>
      <c r="DI2" s="26"/>
      <c r="DJ2" s="26"/>
      <c r="DK2" s="26"/>
      <c r="DL2" s="26" t="s">
        <v>104</v>
      </c>
      <c r="DM2" s="26"/>
      <c r="DN2" s="26"/>
      <c r="DO2" s="26"/>
      <c r="DP2" s="26" t="s">
        <v>105</v>
      </c>
      <c r="DQ2" s="26"/>
      <c r="DR2" s="26"/>
      <c r="DS2" s="26"/>
      <c r="DT2" s="27" t="s">
        <v>106</v>
      </c>
      <c r="DU2" s="28"/>
      <c r="DV2" s="28"/>
      <c r="DW2" s="29"/>
      <c r="DX2" s="26" t="s">
        <v>107</v>
      </c>
      <c r="DY2" s="26"/>
      <c r="DZ2" s="26"/>
      <c r="EA2" s="26"/>
      <c r="EB2" s="26" t="s">
        <v>108</v>
      </c>
      <c r="EC2" s="26"/>
      <c r="ED2" s="26"/>
      <c r="EE2" s="26"/>
      <c r="EF2" s="26" t="s">
        <v>109</v>
      </c>
      <c r="EG2" s="26"/>
      <c r="EH2" s="26"/>
      <c r="EI2" s="26"/>
      <c r="EJ2" s="26" t="s">
        <v>110</v>
      </c>
      <c r="EK2" s="26"/>
      <c r="EL2" s="26"/>
      <c r="EM2" s="26"/>
      <c r="EN2" s="26" t="s">
        <v>111</v>
      </c>
      <c r="EO2" s="26"/>
      <c r="EP2" s="26"/>
      <c r="EQ2" s="26"/>
      <c r="ER2" s="26" t="s">
        <v>112</v>
      </c>
      <c r="ES2" s="26"/>
      <c r="ET2" s="26"/>
      <c r="EU2" s="26"/>
      <c r="EV2" s="26" t="s">
        <v>113</v>
      </c>
      <c r="EW2" s="26"/>
      <c r="EX2" s="26"/>
      <c r="EY2" s="26"/>
      <c r="EZ2" s="26" t="s">
        <v>114</v>
      </c>
      <c r="FA2" s="26"/>
      <c r="FB2" s="26"/>
      <c r="FC2" s="26"/>
      <c r="FD2" s="26" t="s">
        <v>115</v>
      </c>
      <c r="FE2" s="26"/>
      <c r="FF2" s="26"/>
      <c r="FG2" s="26"/>
      <c r="FH2" s="26" t="s">
        <v>116</v>
      </c>
      <c r="FI2" s="26"/>
      <c r="FJ2" s="26"/>
      <c r="FK2" s="26"/>
      <c r="FL2" s="26" t="s">
        <v>117</v>
      </c>
      <c r="FM2" s="26"/>
      <c r="FN2" s="26"/>
      <c r="FO2" s="26"/>
      <c r="FP2" s="26" t="s">
        <v>118</v>
      </c>
      <c r="FQ2" s="26"/>
      <c r="FR2" s="26"/>
      <c r="FS2" s="26"/>
      <c r="FT2" s="26" t="s">
        <v>119</v>
      </c>
      <c r="FU2" s="26"/>
      <c r="FV2" s="26"/>
      <c r="FW2" s="26"/>
      <c r="FX2" s="26" t="s">
        <v>120</v>
      </c>
      <c r="FY2" s="26"/>
      <c r="FZ2" s="26"/>
      <c r="GA2" s="26"/>
      <c r="GB2" s="26" t="s">
        <v>121</v>
      </c>
      <c r="GC2" s="26"/>
      <c r="GD2" s="26"/>
      <c r="GE2" s="26"/>
      <c r="GF2" s="26" t="s">
        <v>122</v>
      </c>
      <c r="GG2" s="26"/>
      <c r="GH2" s="26"/>
      <c r="GI2" s="26"/>
      <c r="GJ2" s="27" t="s">
        <v>123</v>
      </c>
      <c r="GK2" s="28"/>
      <c r="GL2" s="28"/>
      <c r="GM2" s="29"/>
      <c r="GN2" s="26" t="s">
        <v>124</v>
      </c>
      <c r="GO2" s="26"/>
      <c r="GP2" s="26"/>
      <c r="GQ2" s="26"/>
      <c r="GR2" s="26" t="s">
        <v>125</v>
      </c>
      <c r="GS2" s="26"/>
      <c r="GT2" s="26"/>
      <c r="GU2" s="26"/>
    </row>
    <row r="3" spans="1:203" s="2" customFormat="1" ht="30" customHeight="1" thickBot="1" x14ac:dyDescent="0.4">
      <c r="B3" s="22"/>
      <c r="C3"/>
      <c r="D3" s="10" t="s">
        <v>126</v>
      </c>
      <c r="E3" s="10" t="s">
        <v>16</v>
      </c>
      <c r="F3" s="10" t="s">
        <v>17</v>
      </c>
      <c r="G3" s="10" t="s">
        <v>18</v>
      </c>
      <c r="H3" s="10" t="s">
        <v>126</v>
      </c>
      <c r="I3" s="10" t="s">
        <v>16</v>
      </c>
      <c r="J3" s="10" t="s">
        <v>17</v>
      </c>
      <c r="K3" s="10" t="s">
        <v>18</v>
      </c>
      <c r="L3" s="10" t="s">
        <v>126</v>
      </c>
      <c r="M3" s="10" t="s">
        <v>16</v>
      </c>
      <c r="N3" s="10" t="s">
        <v>17</v>
      </c>
      <c r="O3" s="10" t="s">
        <v>18</v>
      </c>
      <c r="P3" s="10" t="s">
        <v>126</v>
      </c>
      <c r="Q3" s="10" t="s">
        <v>16</v>
      </c>
      <c r="R3" s="10" t="s">
        <v>17</v>
      </c>
      <c r="S3" s="10" t="s">
        <v>18</v>
      </c>
      <c r="T3" s="10" t="s">
        <v>126</v>
      </c>
      <c r="U3" s="10" t="s">
        <v>16</v>
      </c>
      <c r="V3" s="10" t="s">
        <v>17</v>
      </c>
      <c r="W3" s="10" t="s">
        <v>18</v>
      </c>
      <c r="X3" s="10" t="s">
        <v>126</v>
      </c>
      <c r="Y3" s="10" t="s">
        <v>16</v>
      </c>
      <c r="Z3" s="10" t="s">
        <v>17</v>
      </c>
      <c r="AA3" s="10" t="s">
        <v>18</v>
      </c>
      <c r="AB3" s="10" t="s">
        <v>126</v>
      </c>
      <c r="AC3" s="10" t="s">
        <v>16</v>
      </c>
      <c r="AD3" s="10" t="s">
        <v>17</v>
      </c>
      <c r="AE3" s="10" t="s">
        <v>18</v>
      </c>
      <c r="AF3" s="10" t="s">
        <v>126</v>
      </c>
      <c r="AG3" s="10" t="s">
        <v>16</v>
      </c>
      <c r="AH3" s="10" t="s">
        <v>17</v>
      </c>
      <c r="AI3" s="10" t="s">
        <v>18</v>
      </c>
      <c r="AJ3" s="10" t="s">
        <v>126</v>
      </c>
      <c r="AK3" s="10" t="s">
        <v>16</v>
      </c>
      <c r="AL3" s="10" t="s">
        <v>17</v>
      </c>
      <c r="AM3" s="10" t="s">
        <v>18</v>
      </c>
      <c r="AN3" s="10" t="s">
        <v>126</v>
      </c>
      <c r="AO3" s="10" t="s">
        <v>16</v>
      </c>
      <c r="AP3" s="10" t="s">
        <v>17</v>
      </c>
      <c r="AQ3" s="10" t="s">
        <v>18</v>
      </c>
      <c r="AR3" s="10" t="s">
        <v>126</v>
      </c>
      <c r="AS3" s="10" t="s">
        <v>16</v>
      </c>
      <c r="AT3" s="10" t="s">
        <v>17</v>
      </c>
      <c r="AU3" s="10" t="s">
        <v>18</v>
      </c>
      <c r="AV3" s="10" t="s">
        <v>126</v>
      </c>
      <c r="AW3" s="10" t="s">
        <v>16</v>
      </c>
      <c r="AX3" s="10" t="s">
        <v>17</v>
      </c>
      <c r="AY3" s="10" t="s">
        <v>18</v>
      </c>
      <c r="AZ3" s="10" t="s">
        <v>126</v>
      </c>
      <c r="BA3" s="10" t="s">
        <v>16</v>
      </c>
      <c r="BB3" s="10" t="s">
        <v>17</v>
      </c>
      <c r="BC3" s="10" t="s">
        <v>18</v>
      </c>
      <c r="BD3" s="10" t="s">
        <v>126</v>
      </c>
      <c r="BE3" s="10" t="s">
        <v>16</v>
      </c>
      <c r="BF3" s="10" t="s">
        <v>17</v>
      </c>
      <c r="BG3" s="10" t="s">
        <v>18</v>
      </c>
      <c r="BH3" s="10" t="s">
        <v>126</v>
      </c>
      <c r="BI3" s="10" t="s">
        <v>16</v>
      </c>
      <c r="BJ3" s="10" t="s">
        <v>17</v>
      </c>
      <c r="BK3" s="10" t="s">
        <v>18</v>
      </c>
      <c r="BL3" s="10" t="s">
        <v>126</v>
      </c>
      <c r="BM3" s="10" t="s">
        <v>16</v>
      </c>
      <c r="BN3" s="10" t="s">
        <v>17</v>
      </c>
      <c r="BO3" s="10" t="s">
        <v>18</v>
      </c>
      <c r="BP3" s="10" t="s">
        <v>126</v>
      </c>
      <c r="BQ3" s="10" t="s">
        <v>16</v>
      </c>
      <c r="BR3" s="10" t="s">
        <v>17</v>
      </c>
      <c r="BS3" s="10" t="s">
        <v>18</v>
      </c>
      <c r="BT3" s="10" t="s">
        <v>126</v>
      </c>
      <c r="BU3" s="10" t="s">
        <v>16</v>
      </c>
      <c r="BV3" s="10" t="s">
        <v>17</v>
      </c>
      <c r="BW3" s="10" t="s">
        <v>18</v>
      </c>
      <c r="BX3" s="10" t="s">
        <v>126</v>
      </c>
      <c r="BY3" s="10" t="s">
        <v>16</v>
      </c>
      <c r="BZ3" s="10" t="s">
        <v>17</v>
      </c>
      <c r="CA3" s="10" t="s">
        <v>18</v>
      </c>
      <c r="CB3" s="10" t="s">
        <v>126</v>
      </c>
      <c r="CC3" s="10" t="s">
        <v>16</v>
      </c>
      <c r="CD3" s="10" t="s">
        <v>17</v>
      </c>
      <c r="CE3" s="10" t="s">
        <v>18</v>
      </c>
      <c r="CF3" s="10" t="s">
        <v>126</v>
      </c>
      <c r="CG3" s="10" t="s">
        <v>16</v>
      </c>
      <c r="CH3" s="10" t="s">
        <v>17</v>
      </c>
      <c r="CI3" s="10" t="s">
        <v>18</v>
      </c>
      <c r="CJ3" s="10" t="s">
        <v>126</v>
      </c>
      <c r="CK3" s="10" t="s">
        <v>16</v>
      </c>
      <c r="CL3" s="10" t="s">
        <v>17</v>
      </c>
      <c r="CM3" s="10" t="s">
        <v>18</v>
      </c>
      <c r="CN3" s="10" t="s">
        <v>126</v>
      </c>
      <c r="CO3" s="10" t="s">
        <v>16</v>
      </c>
      <c r="CP3" s="10" t="s">
        <v>17</v>
      </c>
      <c r="CQ3" s="10" t="s">
        <v>18</v>
      </c>
      <c r="CR3" s="10" t="s">
        <v>126</v>
      </c>
      <c r="CS3" s="10" t="s">
        <v>16</v>
      </c>
      <c r="CT3" s="10" t="s">
        <v>17</v>
      </c>
      <c r="CU3" s="10" t="s">
        <v>18</v>
      </c>
      <c r="CV3" s="10" t="s">
        <v>126</v>
      </c>
      <c r="CW3" s="10" t="s">
        <v>16</v>
      </c>
      <c r="CX3" s="10" t="s">
        <v>17</v>
      </c>
      <c r="CY3" s="10" t="s">
        <v>18</v>
      </c>
      <c r="CZ3" s="10" t="s">
        <v>126</v>
      </c>
      <c r="DA3" s="10" t="s">
        <v>16</v>
      </c>
      <c r="DB3" s="10" t="s">
        <v>17</v>
      </c>
      <c r="DC3" s="10" t="s">
        <v>18</v>
      </c>
      <c r="DD3" s="10" t="s">
        <v>126</v>
      </c>
      <c r="DE3" s="10" t="s">
        <v>16</v>
      </c>
      <c r="DF3" s="10" t="s">
        <v>17</v>
      </c>
      <c r="DG3" s="10" t="s">
        <v>18</v>
      </c>
      <c r="DH3" s="10" t="s">
        <v>126</v>
      </c>
      <c r="DI3" s="10" t="s">
        <v>16</v>
      </c>
      <c r="DJ3" s="10" t="s">
        <v>17</v>
      </c>
      <c r="DK3" s="10" t="s">
        <v>18</v>
      </c>
      <c r="DL3" s="10" t="s">
        <v>126</v>
      </c>
      <c r="DM3" s="10" t="s">
        <v>16</v>
      </c>
      <c r="DN3" s="10" t="s">
        <v>17</v>
      </c>
      <c r="DO3" s="10" t="s">
        <v>18</v>
      </c>
      <c r="DP3" s="10" t="s">
        <v>126</v>
      </c>
      <c r="DQ3" s="10" t="s">
        <v>16</v>
      </c>
      <c r="DR3" s="10" t="s">
        <v>17</v>
      </c>
      <c r="DS3" s="10" t="s">
        <v>18</v>
      </c>
      <c r="DT3" s="10" t="s">
        <v>126</v>
      </c>
      <c r="DU3" s="10" t="s">
        <v>16</v>
      </c>
      <c r="DV3" s="10" t="s">
        <v>17</v>
      </c>
      <c r="DW3" s="10" t="s">
        <v>18</v>
      </c>
      <c r="DX3" s="10" t="s">
        <v>126</v>
      </c>
      <c r="DY3" s="10" t="s">
        <v>16</v>
      </c>
      <c r="DZ3" s="10" t="s">
        <v>17</v>
      </c>
      <c r="EA3" s="10" t="s">
        <v>18</v>
      </c>
      <c r="EB3" s="10" t="s">
        <v>126</v>
      </c>
      <c r="EC3" s="10" t="s">
        <v>16</v>
      </c>
      <c r="ED3" s="10" t="s">
        <v>17</v>
      </c>
      <c r="EE3" s="10" t="s">
        <v>18</v>
      </c>
      <c r="EF3" s="10" t="s">
        <v>126</v>
      </c>
      <c r="EG3" s="10" t="s">
        <v>16</v>
      </c>
      <c r="EH3" s="10" t="s">
        <v>17</v>
      </c>
      <c r="EI3" s="10" t="s">
        <v>18</v>
      </c>
      <c r="EJ3" s="10" t="s">
        <v>126</v>
      </c>
      <c r="EK3" s="10" t="s">
        <v>16</v>
      </c>
      <c r="EL3" s="10" t="s">
        <v>17</v>
      </c>
      <c r="EM3" s="10" t="s">
        <v>18</v>
      </c>
      <c r="EN3" s="10" t="s">
        <v>126</v>
      </c>
      <c r="EO3" s="10" t="s">
        <v>16</v>
      </c>
      <c r="EP3" s="10" t="s">
        <v>17</v>
      </c>
      <c r="EQ3" s="10" t="s">
        <v>18</v>
      </c>
      <c r="ER3" s="10" t="s">
        <v>126</v>
      </c>
      <c r="ES3" s="10" t="s">
        <v>16</v>
      </c>
      <c r="ET3" s="10" t="s">
        <v>17</v>
      </c>
      <c r="EU3" s="10" t="s">
        <v>18</v>
      </c>
      <c r="EV3" s="10" t="s">
        <v>126</v>
      </c>
      <c r="EW3" s="10" t="s">
        <v>16</v>
      </c>
      <c r="EX3" s="10" t="s">
        <v>17</v>
      </c>
      <c r="EY3" s="10" t="s">
        <v>18</v>
      </c>
      <c r="EZ3" s="10" t="s">
        <v>126</v>
      </c>
      <c r="FA3" s="10" t="s">
        <v>16</v>
      </c>
      <c r="FB3" s="10" t="s">
        <v>17</v>
      </c>
      <c r="FC3" s="10" t="s">
        <v>18</v>
      </c>
      <c r="FD3" s="10" t="s">
        <v>126</v>
      </c>
      <c r="FE3" s="10" t="s">
        <v>16</v>
      </c>
      <c r="FF3" s="10" t="s">
        <v>17</v>
      </c>
      <c r="FG3" s="10" t="s">
        <v>18</v>
      </c>
      <c r="FH3" s="10" t="s">
        <v>126</v>
      </c>
      <c r="FI3" s="10" t="s">
        <v>16</v>
      </c>
      <c r="FJ3" s="10" t="s">
        <v>17</v>
      </c>
      <c r="FK3" s="10" t="s">
        <v>18</v>
      </c>
      <c r="FL3" s="10" t="s">
        <v>126</v>
      </c>
      <c r="FM3" s="10" t="s">
        <v>16</v>
      </c>
      <c r="FN3" s="10" t="s">
        <v>17</v>
      </c>
      <c r="FO3" s="10" t="s">
        <v>18</v>
      </c>
      <c r="FP3" s="10" t="s">
        <v>126</v>
      </c>
      <c r="FQ3" s="10" t="s">
        <v>16</v>
      </c>
      <c r="FR3" s="10" t="s">
        <v>17</v>
      </c>
      <c r="FS3" s="10" t="s">
        <v>18</v>
      </c>
      <c r="FT3" s="10" t="s">
        <v>126</v>
      </c>
      <c r="FU3" s="10" t="s">
        <v>16</v>
      </c>
      <c r="FV3" s="10" t="s">
        <v>17</v>
      </c>
      <c r="FW3" s="10" t="s">
        <v>18</v>
      </c>
      <c r="FX3" s="10" t="s">
        <v>126</v>
      </c>
      <c r="FY3" s="10" t="s">
        <v>16</v>
      </c>
      <c r="FZ3" s="10" t="s">
        <v>17</v>
      </c>
      <c r="GA3" s="10" t="s">
        <v>18</v>
      </c>
      <c r="GB3" s="10" t="s">
        <v>126</v>
      </c>
      <c r="GC3" s="10" t="s">
        <v>16</v>
      </c>
      <c r="GD3" s="10" t="s">
        <v>17</v>
      </c>
      <c r="GE3" s="10" t="s">
        <v>18</v>
      </c>
      <c r="GF3" s="10" t="s">
        <v>126</v>
      </c>
      <c r="GG3" s="10" t="s">
        <v>16</v>
      </c>
      <c r="GH3" s="10" t="s">
        <v>17</v>
      </c>
      <c r="GI3" s="10" t="s">
        <v>18</v>
      </c>
      <c r="GJ3" s="10" t="s">
        <v>126</v>
      </c>
      <c r="GK3" s="10" t="s">
        <v>16</v>
      </c>
      <c r="GL3" s="10" t="s">
        <v>17</v>
      </c>
      <c r="GM3" s="10" t="s">
        <v>18</v>
      </c>
      <c r="GN3" s="10" t="s">
        <v>126</v>
      </c>
      <c r="GO3" s="10" t="s">
        <v>16</v>
      </c>
      <c r="GP3" s="10" t="s">
        <v>17</v>
      </c>
      <c r="GQ3" s="10" t="s">
        <v>18</v>
      </c>
      <c r="GR3" s="10" t="s">
        <v>126</v>
      </c>
      <c r="GS3" s="10" t="s">
        <v>16</v>
      </c>
      <c r="GT3" s="10" t="s">
        <v>17</v>
      </c>
      <c r="GU3" s="10" t="s">
        <v>18</v>
      </c>
    </row>
    <row r="4" spans="1:203" customFormat="1" ht="15" customHeight="1" thickBot="1" x14ac:dyDescent="0.4"/>
    <row r="5" spans="1:203" s="4" customFormat="1" ht="30" customHeight="1" thickBot="1" x14ac:dyDescent="0.4">
      <c r="B5" s="3" t="s">
        <v>0</v>
      </c>
      <c r="C5" s="11"/>
      <c r="D5" s="13">
        <f>SUM(D6:D9)</f>
        <v>63613000000</v>
      </c>
      <c r="E5" s="13">
        <f t="shared" ref="E5:AX5" si="0">SUM(E6:E9)</f>
        <v>64380824613.130005</v>
      </c>
      <c r="F5" s="13">
        <f t="shared" si="0"/>
        <v>66247769364.380005</v>
      </c>
      <c r="G5" s="13">
        <f>F5-E5</f>
        <v>1866944751.25</v>
      </c>
      <c r="H5" s="13">
        <f t="shared" ref="H5:J5" si="1">SUM(H6:H9)</f>
        <v>542285000</v>
      </c>
      <c r="I5" s="13">
        <f t="shared" si="1"/>
        <v>542285000</v>
      </c>
      <c r="J5" s="13">
        <f t="shared" si="1"/>
        <v>604307235.59000003</v>
      </c>
      <c r="K5" s="13">
        <f>J5-I5</f>
        <v>62022235.590000033</v>
      </c>
      <c r="L5" s="13">
        <f t="shared" ref="L5:N5" si="2">SUM(L6:L9)</f>
        <v>39845000</v>
      </c>
      <c r="M5" s="13">
        <f t="shared" si="2"/>
        <v>39845000</v>
      </c>
      <c r="N5" s="13">
        <f t="shared" si="2"/>
        <v>37789677.039999999</v>
      </c>
      <c r="O5" s="13">
        <f>N5-M5</f>
        <v>-2055322.9600000009</v>
      </c>
      <c r="P5" s="13">
        <f t="shared" ref="P5" si="3">SUM(P6:P9)</f>
        <v>1244423000</v>
      </c>
      <c r="Q5" s="13">
        <f t="shared" si="0"/>
        <v>1244423000</v>
      </c>
      <c r="R5" s="13">
        <f t="shared" si="0"/>
        <v>879065605.75</v>
      </c>
      <c r="S5" s="13">
        <f>R5-Q5</f>
        <v>-365357394.25</v>
      </c>
      <c r="T5" s="13">
        <f t="shared" ref="T5" si="4">SUM(T6:T9)</f>
        <v>158000000</v>
      </c>
      <c r="U5" s="13">
        <f t="shared" si="0"/>
        <v>158000000</v>
      </c>
      <c r="V5" s="13">
        <f t="shared" si="0"/>
        <v>192221773.99000001</v>
      </c>
      <c r="W5" s="13">
        <f>V5-U5</f>
        <v>34221773.99000001</v>
      </c>
      <c r="X5" s="13">
        <f t="shared" ref="X5" si="5">SUM(X6:X9)</f>
        <v>10780000</v>
      </c>
      <c r="Y5" s="13">
        <f t="shared" si="0"/>
        <v>10780000</v>
      </c>
      <c r="Z5" s="13">
        <f t="shared" si="0"/>
        <v>11892678.23</v>
      </c>
      <c r="AA5" s="13">
        <f>Z5-Y5</f>
        <v>1112678.2300000004</v>
      </c>
      <c r="AB5" s="13">
        <f t="shared" ref="AB5" si="6">SUM(AB6:AB9)</f>
        <v>0</v>
      </c>
      <c r="AC5" s="13">
        <f t="shared" si="0"/>
        <v>0</v>
      </c>
      <c r="AD5" s="13">
        <f t="shared" si="0"/>
        <v>0</v>
      </c>
      <c r="AE5" s="13">
        <f>AD5-AC5</f>
        <v>0</v>
      </c>
      <c r="AF5" s="13">
        <f t="shared" ref="AF5" si="7">SUM(AF6:AF9)</f>
        <v>42230000</v>
      </c>
      <c r="AG5" s="13">
        <f t="shared" si="0"/>
        <v>42230000</v>
      </c>
      <c r="AH5" s="13">
        <f t="shared" si="0"/>
        <v>45003529.850000001</v>
      </c>
      <c r="AI5" s="13">
        <f>AH5-AG5</f>
        <v>2773529.8500000015</v>
      </c>
      <c r="AJ5" s="13">
        <f t="shared" ref="AJ5" si="8">SUM(AJ6:AJ9)</f>
        <v>335820000</v>
      </c>
      <c r="AK5" s="13">
        <f t="shared" si="0"/>
        <v>335820000</v>
      </c>
      <c r="AL5" s="13">
        <f t="shared" si="0"/>
        <v>426407209.98000002</v>
      </c>
      <c r="AM5" s="13">
        <f>AL5-AK5</f>
        <v>90587209.980000019</v>
      </c>
      <c r="AN5" s="13">
        <f t="shared" ref="AN5:AP5" si="9">SUM(AN6:AN9)</f>
        <v>80555000</v>
      </c>
      <c r="AO5" s="13">
        <f t="shared" si="9"/>
        <v>80555000</v>
      </c>
      <c r="AP5" s="13">
        <f t="shared" si="9"/>
        <v>70090307.239999995</v>
      </c>
      <c r="AQ5" s="13">
        <f>AP5-AO5</f>
        <v>-10464692.760000005</v>
      </c>
      <c r="AR5" s="13">
        <f t="shared" ref="AR5" si="10">SUM(AR6:AR9)</f>
        <v>1130000</v>
      </c>
      <c r="AS5" s="13">
        <f t="shared" si="0"/>
        <v>1130000</v>
      </c>
      <c r="AT5" s="13">
        <f t="shared" si="0"/>
        <v>6457081.8200000003</v>
      </c>
      <c r="AU5" s="13">
        <f>AT5-AS5</f>
        <v>5327081.82</v>
      </c>
      <c r="AV5" s="13">
        <f t="shared" ref="AV5" si="11">SUM(AV6:AV9)</f>
        <v>456000000</v>
      </c>
      <c r="AW5" s="13">
        <f t="shared" si="0"/>
        <v>456000000</v>
      </c>
      <c r="AX5" s="13">
        <f t="shared" si="0"/>
        <v>745468683.15999997</v>
      </c>
      <c r="AY5" s="13">
        <f>AX5-AW5</f>
        <v>289468683.15999997</v>
      </c>
      <c r="AZ5" s="13">
        <f t="shared" ref="AZ5" si="12">SUM(AZ6:AZ9)</f>
        <v>4800000000</v>
      </c>
      <c r="BA5" s="13">
        <f>SUM(BA6:BA9)</f>
        <v>4800000000</v>
      </c>
      <c r="BB5" s="13">
        <f>SUM(BB6:BB9)</f>
        <v>7514442016.6000004</v>
      </c>
      <c r="BC5" s="13">
        <f>BB5-BA5</f>
        <v>2714442016.6000004</v>
      </c>
      <c r="BD5" s="13">
        <f t="shared" ref="BD5" si="13">SUM(BD6:BD9)</f>
        <v>0</v>
      </c>
      <c r="BE5" s="13">
        <f>SUM(BE6:BE9)</f>
        <v>0</v>
      </c>
      <c r="BF5" s="13">
        <f>SUM(BF6:BF9)</f>
        <v>0</v>
      </c>
      <c r="BG5" s="13">
        <f>BF5-BE5</f>
        <v>0</v>
      </c>
      <c r="BH5" s="13">
        <f t="shared" ref="BH5:BR5" si="14">SUM(BH6:BH9)</f>
        <v>232000000</v>
      </c>
      <c r="BI5" s="13">
        <f t="shared" si="14"/>
        <v>232000000</v>
      </c>
      <c r="BJ5" s="13">
        <f t="shared" si="14"/>
        <v>283323208.22000003</v>
      </c>
      <c r="BK5" s="13">
        <f>BJ5-BI5</f>
        <v>51323208.220000029</v>
      </c>
      <c r="BL5" s="13">
        <f t="shared" ref="BL5" si="15">SUM(BL6:BL9)</f>
        <v>97329000</v>
      </c>
      <c r="BM5" s="13">
        <f t="shared" si="14"/>
        <v>97329000</v>
      </c>
      <c r="BN5" s="13">
        <f t="shared" si="14"/>
        <v>105695362.83</v>
      </c>
      <c r="BO5" s="13">
        <f>BN5-BM5</f>
        <v>8366362.8299999982</v>
      </c>
      <c r="BP5" s="13">
        <f t="shared" ref="BP5" si="16">SUM(BP6:BP9)</f>
        <v>850000</v>
      </c>
      <c r="BQ5" s="13">
        <f t="shared" si="14"/>
        <v>850000</v>
      </c>
      <c r="BR5" s="13">
        <f t="shared" si="14"/>
        <v>7195336.5199999996</v>
      </c>
      <c r="BS5" s="13">
        <f>BR5-BQ5</f>
        <v>6345336.5199999996</v>
      </c>
      <c r="BT5" s="13">
        <f t="shared" ref="BT5:BV5" si="17">SUM(BT6:BT9)</f>
        <v>0</v>
      </c>
      <c r="BU5" s="13">
        <f t="shared" si="17"/>
        <v>0</v>
      </c>
      <c r="BV5" s="13">
        <f t="shared" si="17"/>
        <v>1123240.7</v>
      </c>
      <c r="BW5" s="13">
        <f>BV5-BU5</f>
        <v>1123240.7</v>
      </c>
      <c r="BX5" s="13">
        <f t="shared" ref="BX5:BZ5" si="18">SUM(BX6:BX9)</f>
        <v>0</v>
      </c>
      <c r="BY5" s="13">
        <f t="shared" si="18"/>
        <v>0</v>
      </c>
      <c r="BZ5" s="13">
        <f t="shared" si="18"/>
        <v>0</v>
      </c>
      <c r="CA5" s="13">
        <f>BZ5-BY5</f>
        <v>0</v>
      </c>
      <c r="CB5" s="13">
        <f t="shared" ref="CB5:CD5" si="19">SUM(CB6:CB9)</f>
        <v>0</v>
      </c>
      <c r="CC5" s="13">
        <f t="shared" si="19"/>
        <v>0</v>
      </c>
      <c r="CD5" s="13">
        <f t="shared" si="19"/>
        <v>0</v>
      </c>
      <c r="CE5" s="13">
        <f>CD5-CC5</f>
        <v>0</v>
      </c>
      <c r="CF5" s="13">
        <f t="shared" ref="CF5:CH5" si="20">SUM(CF6:CF9)</f>
        <v>52997054000</v>
      </c>
      <c r="CG5" s="13">
        <f t="shared" si="20"/>
        <v>53511242884</v>
      </c>
      <c r="CH5" s="13">
        <f t="shared" si="20"/>
        <v>52776130764.710007</v>
      </c>
      <c r="CI5" s="13">
        <f>CH5-CG5</f>
        <v>-735112119.28999329</v>
      </c>
      <c r="CJ5" s="13">
        <f t="shared" ref="CJ5:CL5" si="21">SUM(CJ6:CJ9)</f>
        <v>0</v>
      </c>
      <c r="CK5" s="13">
        <f t="shared" si="21"/>
        <v>0</v>
      </c>
      <c r="CL5" s="13">
        <f t="shared" si="21"/>
        <v>24759000</v>
      </c>
      <c r="CM5" s="13">
        <f>CL5-CK5</f>
        <v>24759000</v>
      </c>
      <c r="CN5" s="13">
        <f t="shared" ref="CN5:CP5" si="22">SUM(CN6:CN9)</f>
        <v>0</v>
      </c>
      <c r="CO5" s="13">
        <f t="shared" si="22"/>
        <v>30600000</v>
      </c>
      <c r="CP5" s="13">
        <f t="shared" si="22"/>
        <v>37235500</v>
      </c>
      <c r="CQ5" s="13">
        <f>CP5-CO5</f>
        <v>6635500</v>
      </c>
      <c r="CR5" s="13">
        <f t="shared" ref="CR5:CT5" si="23">SUM(CR6:CR9)</f>
        <v>0</v>
      </c>
      <c r="CS5" s="13">
        <f t="shared" si="23"/>
        <v>0</v>
      </c>
      <c r="CT5" s="13">
        <f t="shared" si="23"/>
        <v>26554000</v>
      </c>
      <c r="CU5" s="13">
        <f>CT5-CS5</f>
        <v>26554000</v>
      </c>
      <c r="CV5" s="13">
        <f t="shared" ref="CV5:CX5" si="24">SUM(CV6:CV9)</f>
        <v>41366000</v>
      </c>
      <c r="CW5" s="13">
        <f t="shared" si="24"/>
        <v>41366000</v>
      </c>
      <c r="CX5" s="13">
        <f t="shared" si="24"/>
        <v>6790870780.21</v>
      </c>
      <c r="CY5" s="13">
        <f>CX5-CW5</f>
        <v>6749504780.21</v>
      </c>
      <c r="CZ5" s="13">
        <f t="shared" ref="CZ5:DB5" si="25">SUM(CZ6:CZ9)</f>
        <v>505760000</v>
      </c>
      <c r="DA5" s="13">
        <f t="shared" si="25"/>
        <v>505760000</v>
      </c>
      <c r="DB5" s="13">
        <f t="shared" si="25"/>
        <v>5194189793.9099998</v>
      </c>
      <c r="DC5" s="13">
        <f>DB5-DA5</f>
        <v>4688429793.9099998</v>
      </c>
      <c r="DD5" s="13">
        <f t="shared" ref="DD5:DF5" si="26">SUM(DD6:DD9)</f>
        <v>0</v>
      </c>
      <c r="DE5" s="13">
        <f t="shared" si="26"/>
        <v>0</v>
      </c>
      <c r="DF5" s="13">
        <f t="shared" si="26"/>
        <v>114638199.11</v>
      </c>
      <c r="DG5" s="13">
        <f>DF5-DE5</f>
        <v>114638199.11</v>
      </c>
      <c r="DH5" s="13">
        <f t="shared" ref="DH5:DJ5" si="27">SUM(DH6:DH9)</f>
        <v>7100000</v>
      </c>
      <c r="DI5" s="13">
        <f t="shared" si="27"/>
        <v>7100000</v>
      </c>
      <c r="DJ5" s="13">
        <f t="shared" si="27"/>
        <v>221323157.66</v>
      </c>
      <c r="DK5" s="13">
        <f>DJ5-DI5</f>
        <v>214223157.66</v>
      </c>
      <c r="DL5" s="13">
        <f t="shared" ref="DL5:DN5" si="28">SUM(DL6:DL9)</f>
        <v>0</v>
      </c>
      <c r="DM5" s="13">
        <f t="shared" si="28"/>
        <v>0</v>
      </c>
      <c r="DN5" s="13">
        <f t="shared" si="28"/>
        <v>38763363.340000004</v>
      </c>
      <c r="DO5" s="13">
        <f>DN5-DM5</f>
        <v>38763363.340000004</v>
      </c>
      <c r="DP5" s="13">
        <f t="shared" ref="DP5:DR5" si="29">SUM(DP6:DP9)</f>
        <v>0</v>
      </c>
      <c r="DQ5" s="13">
        <f t="shared" si="29"/>
        <v>0</v>
      </c>
      <c r="DR5" s="13">
        <f t="shared" si="29"/>
        <v>3384426521.0100002</v>
      </c>
      <c r="DS5" s="13">
        <f>DR5-DQ5</f>
        <v>3384426521.0100002</v>
      </c>
      <c r="DT5" s="13">
        <f t="shared" ref="DT5:DV5" si="30">SUM(DT6:DT9)</f>
        <v>0</v>
      </c>
      <c r="DU5" s="13">
        <f t="shared" si="30"/>
        <v>0</v>
      </c>
      <c r="DV5" s="13">
        <f t="shared" si="30"/>
        <v>2059495.71</v>
      </c>
      <c r="DW5" s="13">
        <f>DV5-DU5</f>
        <v>2059495.71</v>
      </c>
      <c r="DX5" s="13">
        <f t="shared" ref="DX5:DZ5" si="31">SUM(DX6:DX9)</f>
        <v>0</v>
      </c>
      <c r="DY5" s="13">
        <f t="shared" si="31"/>
        <v>62532000</v>
      </c>
      <c r="DZ5" s="13">
        <f t="shared" si="31"/>
        <v>151475000</v>
      </c>
      <c r="EA5" s="13">
        <f>DZ5-DY5</f>
        <v>88943000</v>
      </c>
      <c r="EB5" s="13">
        <f t="shared" ref="EB5:ED5" si="32">SUM(EB6:EB9)</f>
        <v>0</v>
      </c>
      <c r="EC5" s="13">
        <f t="shared" si="32"/>
        <v>0</v>
      </c>
      <c r="ED5" s="13">
        <f t="shared" si="32"/>
        <v>290866488.81</v>
      </c>
      <c r="EE5" s="13">
        <f>ED5-EC5</f>
        <v>290866488.81</v>
      </c>
      <c r="EF5" s="13">
        <f t="shared" ref="EF5:EH5" si="33">SUM(EF6:EF9)</f>
        <v>9559000</v>
      </c>
      <c r="EG5" s="13">
        <f t="shared" si="33"/>
        <v>9559000</v>
      </c>
      <c r="EH5" s="13">
        <f t="shared" si="33"/>
        <v>503067654.87</v>
      </c>
      <c r="EI5" s="13">
        <f>EH5-EG5</f>
        <v>493508654.87</v>
      </c>
      <c r="EJ5" s="13">
        <f t="shared" ref="EJ5:EL5" si="34">SUM(EJ6:EJ9)</f>
        <v>70000</v>
      </c>
      <c r="EK5" s="13">
        <f t="shared" si="34"/>
        <v>70000</v>
      </c>
      <c r="EL5" s="13">
        <f t="shared" si="34"/>
        <v>79894049.739999995</v>
      </c>
      <c r="EM5" s="13">
        <f>EL5-EK5</f>
        <v>79824049.739999995</v>
      </c>
      <c r="EN5" s="13">
        <f t="shared" ref="EN5:EP5" si="35">SUM(EN6:EN9)</f>
        <v>0</v>
      </c>
      <c r="EO5" s="13">
        <f t="shared" si="35"/>
        <v>0</v>
      </c>
      <c r="EP5" s="13">
        <f t="shared" si="35"/>
        <v>229224088.34999999</v>
      </c>
      <c r="EQ5" s="13">
        <f>EP5-EO5</f>
        <v>229224088.34999999</v>
      </c>
      <c r="ER5" s="13">
        <f t="shared" ref="ER5:ET5" si="36">SUM(ER6:ER9)</f>
        <v>102144000</v>
      </c>
      <c r="ES5" s="13">
        <f t="shared" si="36"/>
        <v>358466127.94</v>
      </c>
      <c r="ET5" s="13">
        <f t="shared" si="36"/>
        <v>1619955854.6700001</v>
      </c>
      <c r="EU5" s="13">
        <f>ET5-ES5</f>
        <v>1261489726.73</v>
      </c>
      <c r="EV5" s="13">
        <f t="shared" ref="EV5:EX5" si="37">SUM(EV6:EV9)</f>
        <v>22053000</v>
      </c>
      <c r="EW5" s="13">
        <f t="shared" si="37"/>
        <v>332522186.86000001</v>
      </c>
      <c r="EX5" s="13">
        <f t="shared" si="37"/>
        <v>1317109280.4100001</v>
      </c>
      <c r="EY5" s="13">
        <f>EX5-EW5</f>
        <v>984587093.55000007</v>
      </c>
      <c r="EZ5" s="13">
        <f t="shared" ref="EZ5:FB5" si="38">SUM(EZ6:EZ9)</f>
        <v>50000000</v>
      </c>
      <c r="FA5" s="13">
        <f t="shared" si="38"/>
        <v>349341503.64999998</v>
      </c>
      <c r="FB5" s="13">
        <f t="shared" si="38"/>
        <v>746335626.39999998</v>
      </c>
      <c r="FC5" s="13">
        <f>FB5-FA5</f>
        <v>396994122.75</v>
      </c>
      <c r="FD5" s="13">
        <f t="shared" ref="FD5:FF5" si="39">SUM(FD6:FD9)</f>
        <v>300000</v>
      </c>
      <c r="FE5" s="13">
        <f t="shared" si="39"/>
        <v>300000</v>
      </c>
      <c r="FF5" s="13">
        <f t="shared" si="39"/>
        <v>28631711.440000001</v>
      </c>
      <c r="FG5" s="13">
        <f>FF5-FE5</f>
        <v>28331711.440000001</v>
      </c>
      <c r="FH5" s="13">
        <f t="shared" ref="FH5:FJ5" si="40">SUM(FH6:FH9)</f>
        <v>170000000</v>
      </c>
      <c r="FI5" s="13">
        <f t="shared" si="40"/>
        <v>200000000</v>
      </c>
      <c r="FJ5" s="13">
        <f t="shared" si="40"/>
        <v>209503459.02000001</v>
      </c>
      <c r="FK5" s="13">
        <f>FJ5-FI5</f>
        <v>9503459.0200000107</v>
      </c>
      <c r="FL5" s="13">
        <f t="shared" ref="FL5:FN5" si="41">SUM(FL6:FL9)</f>
        <v>0</v>
      </c>
      <c r="FM5" s="13">
        <f t="shared" si="41"/>
        <v>0</v>
      </c>
      <c r="FN5" s="13">
        <f t="shared" si="41"/>
        <v>0</v>
      </c>
      <c r="FO5" s="13">
        <f>FN5-FM5</f>
        <v>0</v>
      </c>
      <c r="FP5" s="13">
        <f t="shared" ref="FP5:FR5" si="42">SUM(FP6:FP9)</f>
        <v>0</v>
      </c>
      <c r="FQ5" s="13">
        <f t="shared" si="42"/>
        <v>0</v>
      </c>
      <c r="FR5" s="13">
        <f t="shared" si="42"/>
        <v>15000000</v>
      </c>
      <c r="FS5" s="13">
        <f>FR5-FQ5</f>
        <v>15000000</v>
      </c>
      <c r="FT5" s="13">
        <f t="shared" ref="FT5:FV5" si="43">SUM(FT6:FT9)</f>
        <v>0</v>
      </c>
      <c r="FU5" s="13">
        <f t="shared" si="43"/>
        <v>0</v>
      </c>
      <c r="FV5" s="13">
        <f t="shared" si="43"/>
        <v>64989000</v>
      </c>
      <c r="FW5" s="13">
        <f>FV5-FU5</f>
        <v>64989000</v>
      </c>
      <c r="FX5" s="13">
        <f t="shared" ref="FX5:FZ5" si="44">SUM(FX6:FX9)</f>
        <v>600000</v>
      </c>
      <c r="FY5" s="13">
        <f t="shared" si="44"/>
        <v>600000</v>
      </c>
      <c r="FZ5" s="13">
        <f t="shared" si="44"/>
        <v>52855375</v>
      </c>
      <c r="GA5" s="13">
        <f>FZ5-FY5</f>
        <v>52255375</v>
      </c>
      <c r="GB5" s="13">
        <f t="shared" ref="GB5:GD5" si="45">SUM(GB6:GB9)</f>
        <v>0</v>
      </c>
      <c r="GC5" s="13">
        <f t="shared" si="45"/>
        <v>0</v>
      </c>
      <c r="GD5" s="13">
        <f t="shared" si="45"/>
        <v>4953000</v>
      </c>
      <c r="GE5" s="13">
        <f>GD5-GC5</f>
        <v>4953000</v>
      </c>
      <c r="GF5" s="13">
        <f t="shared" ref="GF5:GH5" si="46">SUM(GF6:GF9)</f>
        <v>0</v>
      </c>
      <c r="GG5" s="13">
        <f t="shared" si="46"/>
        <v>0</v>
      </c>
      <c r="GH5" s="13">
        <f t="shared" si="46"/>
        <v>32300000</v>
      </c>
      <c r="GI5" s="13">
        <f>GH5-GG5</f>
        <v>32300000</v>
      </c>
      <c r="GJ5" s="13">
        <f t="shared" ref="GJ5:GL5" si="47">SUM(GJ6:GJ9)</f>
        <v>0</v>
      </c>
      <c r="GK5" s="13">
        <f t="shared" si="47"/>
        <v>68849044.480000004</v>
      </c>
      <c r="GL5" s="13">
        <f t="shared" si="47"/>
        <v>68849044.480000004</v>
      </c>
      <c r="GM5" s="13">
        <f>GL5-GK5</f>
        <v>0</v>
      </c>
      <c r="GN5" s="13">
        <f t="shared" ref="GN5:GP5" si="48">SUM(GN6:GN9)</f>
        <v>1350553000</v>
      </c>
      <c r="GO5" s="13">
        <f t="shared" si="48"/>
        <v>1350553000</v>
      </c>
      <c r="GP5" s="13">
        <f t="shared" si="48"/>
        <v>1061101526.03</v>
      </c>
      <c r="GQ5" s="13">
        <f>GP5-GO5</f>
        <v>-289451473.97000003</v>
      </c>
      <c r="GR5" s="13">
        <f t="shared" ref="GR5:GT5" si="49">SUM(GR6:GR9)</f>
        <v>315194000</v>
      </c>
      <c r="GS5" s="13">
        <f t="shared" si="49"/>
        <v>315194000</v>
      </c>
      <c r="GT5" s="13">
        <f t="shared" si="49"/>
        <v>306686805</v>
      </c>
      <c r="GU5" s="13">
        <f>GT5-GS5</f>
        <v>-8507195</v>
      </c>
    </row>
    <row r="6" spans="1:203" s="2" customFormat="1" ht="30" customHeight="1" thickBot="1" x14ac:dyDescent="0.4">
      <c r="A6" s="14" t="s">
        <v>33</v>
      </c>
      <c r="B6" s="5" t="s">
        <v>1</v>
      </c>
      <c r="C6"/>
      <c r="D6" s="15">
        <f>SUMIF($H$3:$GU$3,$D$3,H6:GU6)</f>
        <v>9653400000</v>
      </c>
      <c r="E6" s="15">
        <f>SUMIF($H$3:$GU$3,$E$3,H6:GU6)</f>
        <v>9653400000</v>
      </c>
      <c r="F6" s="15">
        <f>SUMIF($H$3:$GU$3,$F$3,H6:GU6)</f>
        <v>11603396767.6</v>
      </c>
      <c r="G6" s="15">
        <f>F6-E6</f>
        <v>1949996767.6000004</v>
      </c>
      <c r="H6" s="15">
        <f>-SUMIFS('[1]Budget Execution 2023'!$E:$E,'[1]Budget Execution 2023'!$A:$A,'2023 Consolidated'!H1,'[1]Budget Execution 2023'!$C:$C,$A$6)</f>
        <v>0</v>
      </c>
      <c r="I6" s="15">
        <f>-SUMIFS('[1]Budget Execution 2023'!$F:$F,'[1]Budget Execution 2023'!$A:$A,'2023 Consolidated'!H1,'[1]Budget Execution 2023'!$C:$C,$A$6)</f>
        <v>0</v>
      </c>
      <c r="J6" s="15">
        <f>-SUMIFS('[1]Budget Execution 2023'!$G:$G,'[1]Budget Execution 2023'!$A:$A,'2023 Consolidated'!H1,'[1]Budget Execution 2023'!$C:$C,$A$6)</f>
        <v>0</v>
      </c>
      <c r="K6" s="15">
        <f>J6-I6</f>
        <v>0</v>
      </c>
      <c r="L6" s="15">
        <f>-SUMIFS('[1]Budget Execution 2023'!$E:$E,'[1]Budget Execution 2023'!$A:$A,'2023 Consolidated'!L1,'[1]Budget Execution 2023'!$C:$C,$A$6)</f>
        <v>0</v>
      </c>
      <c r="M6" s="15">
        <f>-SUMIFS('[1]Budget Execution 2023'!$F:$F,'[1]Budget Execution 2023'!$A:$A,'2023 Consolidated'!L1,'[1]Budget Execution 2023'!$C:$C,$A$6)</f>
        <v>0</v>
      </c>
      <c r="N6" s="15">
        <f>-SUMIFS('[1]Budget Execution 2023'!$G:$G,'[1]Budget Execution 2023'!$A:$A,'2023 Consolidated'!L1,'[1]Budget Execution 2023'!$C:$C,$A$6)</f>
        <v>0</v>
      </c>
      <c r="O6" s="15">
        <f>N6-M6</f>
        <v>0</v>
      </c>
      <c r="P6" s="15">
        <f>-SUMIFS('[1]Budget Execution 2023'!$E:$E,'[1]Budget Execution 2023'!$A:$A,'2023 Consolidated'!P1,'[1]Budget Execution 2023'!$C:$C,$A$6)</f>
        <v>0</v>
      </c>
      <c r="Q6" s="15">
        <f>-SUMIFS('[1]Budget Execution 2023'!$F:$F,'[1]Budget Execution 2023'!$A:$A,'2023 Consolidated'!P1,'[1]Budget Execution 2023'!$C:$C,$A$6)</f>
        <v>0</v>
      </c>
      <c r="R6" s="15">
        <f>-SUMIFS('[1]Budget Execution 2023'!$G:$G,'[1]Budget Execution 2023'!$A:$A,'2023 Consolidated'!P1,'[1]Budget Execution 2023'!$C:$C,$A$6)</f>
        <v>0</v>
      </c>
      <c r="S6" s="15">
        <f>R6-Q6</f>
        <v>0</v>
      </c>
      <c r="T6" s="15">
        <f>-SUMIFS('[1]Budget Execution 2023'!$E:$E,'[1]Budget Execution 2023'!$A:$A,'2023 Consolidated'!T1,'[1]Budget Execution 2023'!$C:$C,$A$6)</f>
        <v>0</v>
      </c>
      <c r="U6" s="15">
        <f>-SUMIFS('[1]Budget Execution 2023'!$F:$F,'[1]Budget Execution 2023'!$A:$A,'2023 Consolidated'!T1,'[1]Budget Execution 2023'!$C:$C,$A$6)</f>
        <v>0</v>
      </c>
      <c r="V6" s="15">
        <f>-SUMIFS('[1]Budget Execution 2023'!$G:$G,'[1]Budget Execution 2023'!$A:$A,'2023 Consolidated'!T1,'[1]Budget Execution 2023'!$C:$C,$A$6)</f>
        <v>0</v>
      </c>
      <c r="W6" s="15">
        <f>V6-U6</f>
        <v>0</v>
      </c>
      <c r="X6" s="15">
        <f>-SUMIFS('[1]Budget Execution 2023'!$E:$E,'[1]Budget Execution 2023'!$A:$A,'2023 Consolidated'!X1,'[1]Budget Execution 2023'!$C:$C,$A$6)</f>
        <v>0</v>
      </c>
      <c r="Y6" s="15">
        <f>-SUMIFS('[1]Budget Execution 2023'!$F:$F,'[1]Budget Execution 2023'!$A:$A,'2023 Consolidated'!X1,'[1]Budget Execution 2023'!$C:$C,$A$6)</f>
        <v>0</v>
      </c>
      <c r="Z6" s="15">
        <f>-SUMIFS('[1]Budget Execution 2023'!$G:$G,'[1]Budget Execution 2023'!$A:$A,'2023 Consolidated'!X1,'[1]Budget Execution 2023'!$C:$C,$A$6)</f>
        <v>0</v>
      </c>
      <c r="AA6" s="15">
        <f>Z6-Y6</f>
        <v>0</v>
      </c>
      <c r="AB6" s="15">
        <f>-SUMIFS('[1]Budget Execution 2023'!$E:$E,'[1]Budget Execution 2023'!$A:$A,'2023 Consolidated'!AB1,'[1]Budget Execution 2023'!$C:$C,$A$6)</f>
        <v>0</v>
      </c>
      <c r="AC6" s="15">
        <f>-SUMIFS('[1]Budget Execution 2023'!$F:$F,'[1]Budget Execution 2023'!$A:$A,'2023 Consolidated'!AB1,'[1]Budget Execution 2023'!$C:$C,$A$6)</f>
        <v>0</v>
      </c>
      <c r="AD6" s="15">
        <f>-SUMIFS('[1]Budget Execution 2023'!$G:$G,'[1]Budget Execution 2023'!$A:$A,'2023 Consolidated'!AB1,'[1]Budget Execution 2023'!$C:$C,$A$6)</f>
        <v>0</v>
      </c>
      <c r="AE6" s="15">
        <f>AD6-AC6</f>
        <v>0</v>
      </c>
      <c r="AF6" s="15">
        <f>-SUMIFS('[1]Budget Execution 2023'!$E:$E,'[1]Budget Execution 2023'!$A:$A,'2023 Consolidated'!AF1,'[1]Budget Execution 2023'!$C:$C,$A$6)</f>
        <v>0</v>
      </c>
      <c r="AG6" s="15">
        <f>-SUMIFS('[1]Budget Execution 2023'!$F:$F,'[1]Budget Execution 2023'!$A:$A,'2023 Consolidated'!AF1,'[1]Budget Execution 2023'!$C:$C,$A$6)</f>
        <v>0</v>
      </c>
      <c r="AH6" s="15">
        <f>-SUMIFS('[1]Budget Execution 2023'!$G:$G,'[1]Budget Execution 2023'!$A:$A,'2023 Consolidated'!AF1,'[1]Budget Execution 2023'!$C:$C,$A$6)</f>
        <v>0</v>
      </c>
      <c r="AI6" s="15">
        <f>AH6-AG6</f>
        <v>0</v>
      </c>
      <c r="AJ6" s="15">
        <f>-SUMIFS('[1]Budget Execution 2023'!$E:$E,'[1]Budget Execution 2023'!$A:$A,'2023 Consolidated'!AJ1,'[1]Budget Execution 2023'!$C:$C,$A$6)</f>
        <v>0</v>
      </c>
      <c r="AK6" s="15">
        <f>-SUMIFS('[1]Budget Execution 2023'!$F:$F,'[1]Budget Execution 2023'!$A:$A,'2023 Consolidated'!AJ1,'[1]Budget Execution 2023'!$C:$C,$A$6)</f>
        <v>0</v>
      </c>
      <c r="AL6" s="15">
        <f>-SUMIFS('[1]Budget Execution 2023'!$G:$G,'[1]Budget Execution 2023'!$A:$A,'2023 Consolidated'!AJ1,'[1]Budget Execution 2023'!$C:$C,$A$6)</f>
        <v>0</v>
      </c>
      <c r="AM6" s="15">
        <f>AL6-AK6</f>
        <v>0</v>
      </c>
      <c r="AN6" s="15">
        <f>-SUMIFS('[1]Budget Execution 2023'!$E:$E,'[1]Budget Execution 2023'!$A:$A,'2023 Consolidated'!AN1,'[1]Budget Execution 2023'!$C:$C,$A$6)</f>
        <v>0</v>
      </c>
      <c r="AO6" s="15">
        <f>-SUMIFS('[1]Budget Execution 2023'!$F:$F,'[1]Budget Execution 2023'!$A:$A,'2023 Consolidated'!AN1,'[1]Budget Execution 2023'!$C:$C,$A$6)</f>
        <v>0</v>
      </c>
      <c r="AP6" s="15">
        <f>-SUMIFS('[1]Budget Execution 2023'!$G:$G,'[1]Budget Execution 2023'!$A:$A,'2023 Consolidated'!AN1,'[1]Budget Execution 2023'!$C:$C,$A$6)</f>
        <v>0</v>
      </c>
      <c r="AQ6" s="15">
        <f>AP6-AO6</f>
        <v>0</v>
      </c>
      <c r="AR6" s="15">
        <f>-SUMIFS('[1]Budget Execution 2023'!$E:$E,'[1]Budget Execution 2023'!$A:$A,'2023 Consolidated'!AR1,'[1]Budget Execution 2023'!$C:$C,$A$6)</f>
        <v>0</v>
      </c>
      <c r="AS6" s="15">
        <f>-SUMIFS('[1]Budget Execution 2023'!$F:$F,'[1]Budget Execution 2023'!$A:$A,'2023 Consolidated'!AR1,'[1]Budget Execution 2023'!$C:$C,$A$6)</f>
        <v>0</v>
      </c>
      <c r="AT6" s="15">
        <f>-SUMIFS('[1]Budget Execution 2023'!$G:$G,'[1]Budget Execution 2023'!$A:$A,'2023 Consolidated'!AR1,'[1]Budget Execution 2023'!$C:$C,$A$6)</f>
        <v>0</v>
      </c>
      <c r="AU6" s="15">
        <f>AT6-AS6</f>
        <v>0</v>
      </c>
      <c r="AV6" s="15">
        <f>-SUMIFS('[1]Budget Execution 2023'!$E:$E,'[1]Budget Execution 2023'!$A:$A,'2023 Consolidated'!AV1,'[1]Budget Execution 2023'!$C:$C,$A$6)</f>
        <v>0</v>
      </c>
      <c r="AW6" s="15">
        <f>-SUMIFS('[1]Budget Execution 2023'!$F:$F,'[1]Budget Execution 2023'!$A:$A,'2023 Consolidated'!AV1,'[1]Budget Execution 2023'!$C:$C,$A$6)</f>
        <v>0</v>
      </c>
      <c r="AX6" s="15">
        <f>-SUMIFS('[1]Budget Execution 2023'!$G:$G,'[1]Budget Execution 2023'!$A:$A,'2023 Consolidated'!AV1,'[1]Budget Execution 2023'!$C:$C,$A$6)</f>
        <v>0</v>
      </c>
      <c r="AY6" s="15">
        <f>AX6-AW6</f>
        <v>0</v>
      </c>
      <c r="AZ6" s="15">
        <f>-SUMIFS('[1]Budget Execution 2023'!$E:$E,'[1]Budget Execution 2023'!$A:$A,'2023 Consolidated'!AZ1,'[1]Budget Execution 2023'!$C:$C,$A$6)</f>
        <v>0</v>
      </c>
      <c r="BA6" s="15">
        <f>-SUMIFS('[1]Budget Execution 2023'!$F:$F,'[1]Budget Execution 2023'!$A:$A,'2023 Consolidated'!AZ1,'[1]Budget Execution 2023'!$C:$C,$A$6)</f>
        <v>0</v>
      </c>
      <c r="BB6" s="15">
        <f>-SUMIFS('[1]Budget Execution 2023'!$G:$G,'[1]Budget Execution 2023'!$A:$A,'2023 Consolidated'!AZ1,'[1]Budget Execution 2023'!$C:$C,$A$6)</f>
        <v>0</v>
      </c>
      <c r="BC6" s="15">
        <f>BB6-BA6</f>
        <v>0</v>
      </c>
      <c r="BD6" s="15">
        <f>-SUMIFS('[1]Budget Execution 2023'!$E:$E,'[1]Budget Execution 2023'!$A:$A,'2023 Consolidated'!BD1,'[1]Budget Execution 2023'!$C:$C,$A$6)</f>
        <v>0</v>
      </c>
      <c r="BE6" s="15">
        <f>-SUMIFS('[1]Budget Execution 2023'!$F:$F,'[1]Budget Execution 2023'!$A:$A,'2023 Consolidated'!BD1,'[1]Budget Execution 2023'!$C:$C,$A$6)</f>
        <v>0</v>
      </c>
      <c r="BF6" s="15">
        <f>-SUMIFS('[1]Budget Execution 2023'!$G:$G,'[1]Budget Execution 2023'!$A:$A,'2023 Consolidated'!BD1,'[1]Budget Execution 2023'!$C:$C,$A$6)</f>
        <v>0</v>
      </c>
      <c r="BG6" s="15">
        <f>BF6-BE6</f>
        <v>0</v>
      </c>
      <c r="BH6" s="15">
        <f>-SUMIFS('[1]Budget Execution 2023'!$E:$E,'[1]Budget Execution 2023'!$A:$A,'2023 Consolidated'!BH1,'[1]Budget Execution 2023'!$C:$C,$A$6)</f>
        <v>0</v>
      </c>
      <c r="BI6" s="15">
        <f>-SUMIFS('[1]Budget Execution 2023'!$F:$F,'[1]Budget Execution 2023'!$A:$A,'2023 Consolidated'!BH1,'[1]Budget Execution 2023'!$C:$C,$A$6)</f>
        <v>0</v>
      </c>
      <c r="BJ6" s="15">
        <f>-SUMIFS('[1]Budget Execution 2023'!$G:$G,'[1]Budget Execution 2023'!$A:$A,'2023 Consolidated'!BH1,'[1]Budget Execution 2023'!$C:$C,$A$6)</f>
        <v>0</v>
      </c>
      <c r="BK6" s="15">
        <f>BJ6-BI6</f>
        <v>0</v>
      </c>
      <c r="BL6" s="15">
        <f>-SUMIFS('[1]Budget Execution 2023'!$E:$E,'[1]Budget Execution 2023'!$A:$A,'2023 Consolidated'!BL1,'[1]Budget Execution 2023'!$C:$C,$A$6)</f>
        <v>0</v>
      </c>
      <c r="BM6" s="15">
        <f>-SUMIFS('[1]Budget Execution 2023'!$F:$F,'[1]Budget Execution 2023'!$A:$A,'2023 Consolidated'!BL1,'[1]Budget Execution 2023'!$C:$C,$A$6)</f>
        <v>0</v>
      </c>
      <c r="BN6" s="15">
        <f>-SUMIFS('[1]Budget Execution 2023'!$G:$G,'[1]Budget Execution 2023'!$A:$A,'2023 Consolidated'!BL1,'[1]Budget Execution 2023'!$C:$C,$A$6)</f>
        <v>0</v>
      </c>
      <c r="BO6" s="15">
        <f>BN6-BM6</f>
        <v>0</v>
      </c>
      <c r="BP6" s="15">
        <f>-SUMIFS('[1]Budget Execution 2023'!$E:$E,'[1]Budget Execution 2023'!$A:$A,'2023 Consolidated'!BP1,'[1]Budget Execution 2023'!$C:$C,$A$6)</f>
        <v>0</v>
      </c>
      <c r="BQ6" s="15">
        <f>-SUMIFS('[1]Budget Execution 2023'!$F:$F,'[1]Budget Execution 2023'!$A:$A,'2023 Consolidated'!BP1,'[1]Budget Execution 2023'!$C:$C,$A$6)</f>
        <v>0</v>
      </c>
      <c r="BR6" s="15">
        <f>-SUMIFS('[1]Budget Execution 2023'!$G:$G,'[1]Budget Execution 2023'!$A:$A,'2023 Consolidated'!BP1,'[1]Budget Execution 2023'!$C:$C,$A$6)</f>
        <v>0</v>
      </c>
      <c r="BS6" s="15">
        <f>BR6-BQ6</f>
        <v>0</v>
      </c>
      <c r="BT6" s="15">
        <f>-SUMIFS('[1]Budget Execution 2023'!$E:$E,'[1]Budget Execution 2023'!$A:$A,'2023 Consolidated'!BT1,'[1]Budget Execution 2023'!$C:$C,$A$6)</f>
        <v>0</v>
      </c>
      <c r="BU6" s="15">
        <f>-SUMIFS('[1]Budget Execution 2023'!$F:$F,'[1]Budget Execution 2023'!$A:$A,'2023 Consolidated'!BT1,'[1]Budget Execution 2023'!$C:$C,$A$6)</f>
        <v>0</v>
      </c>
      <c r="BV6" s="15">
        <f>-SUMIFS('[1]Budget Execution 2023'!$G:$G,'[1]Budget Execution 2023'!$A:$A,'2023 Consolidated'!BT1,'[1]Budget Execution 2023'!$C:$C,$A$6)</f>
        <v>0</v>
      </c>
      <c r="BW6" s="15">
        <f>BV6-BU6</f>
        <v>0</v>
      </c>
      <c r="BX6" s="15">
        <f>-SUMIFS('[1]Budget Execution 2023'!$E:$E,'[1]Budget Execution 2023'!$A:$A,'2023 Consolidated'!BX1,'[1]Budget Execution 2023'!$C:$C,$A$6)</f>
        <v>0</v>
      </c>
      <c r="BY6" s="15">
        <f>-SUMIFS('[1]Budget Execution 2023'!$F:$F,'[1]Budget Execution 2023'!$A:$A,'2023 Consolidated'!BX1,'[1]Budget Execution 2023'!$C:$C,$A$6)</f>
        <v>0</v>
      </c>
      <c r="BZ6" s="15">
        <f>-SUMIFS('[1]Budget Execution 2023'!$G:$G,'[1]Budget Execution 2023'!$A:$A,'2023 Consolidated'!BX1,'[1]Budget Execution 2023'!$C:$C,$A$6)</f>
        <v>0</v>
      </c>
      <c r="CA6" s="15">
        <f>BZ6-BY6</f>
        <v>0</v>
      </c>
      <c r="CB6" s="15">
        <f>-SUMIFS('[1]Budget Execution 2023'!$E:$E,'[1]Budget Execution 2023'!$A:$A,'2023 Consolidated'!CB1,'[1]Budget Execution 2023'!$C:$C,$A$6)</f>
        <v>0</v>
      </c>
      <c r="CC6" s="15">
        <f>-SUMIFS('[1]Budget Execution 2023'!$F:$F,'[1]Budget Execution 2023'!$A:$A,'2023 Consolidated'!CB1,'[1]Budget Execution 2023'!$C:$C,$A$6)</f>
        <v>0</v>
      </c>
      <c r="CD6" s="15">
        <f>-SUMIFS('[1]Budget Execution 2023'!$G:$G,'[1]Budget Execution 2023'!$A:$A,'2023 Consolidated'!CB1,'[1]Budget Execution 2023'!$C:$C,$A$6)</f>
        <v>0</v>
      </c>
      <c r="CE6" s="15">
        <f>CD6-CC6</f>
        <v>0</v>
      </c>
      <c r="CF6" s="15">
        <f>-SUMIFS('[1]Budget Execution 2023'!$E:$E,'[1]Budget Execution 2023'!$A:$A,'2023 Consolidated'!CF1,'[1]Budget Execution 2023'!$C:$C,$A$6)</f>
        <v>9653400000</v>
      </c>
      <c r="CG6" s="15">
        <f>-SUMIFS('[1]Budget Execution 2023'!$F:$F,'[1]Budget Execution 2023'!$A:$A,'2023 Consolidated'!CF1,'[1]Budget Execution 2023'!$C:$C,$A$6)</f>
        <v>9653400000</v>
      </c>
      <c r="CH6" s="15">
        <f>-SUMIFS('[1]Budget Execution 2023'!$G:$G,'[1]Budget Execution 2023'!$A:$A,'2023 Consolidated'!CF1,'[1]Budget Execution 2023'!$C:$C,$A$6)</f>
        <v>11603396767.6</v>
      </c>
      <c r="CI6" s="15">
        <f>CH6-CG6</f>
        <v>1949996767.6000004</v>
      </c>
      <c r="CJ6" s="15">
        <f>-SUMIFS('[1]Budget Execution 2023'!$E:$E,'[1]Budget Execution 2023'!$A:$A,'2023 Consolidated'!CJ1,'[1]Budget Execution 2023'!$C:$C,$A$6)</f>
        <v>0</v>
      </c>
      <c r="CK6" s="15">
        <f>-SUMIFS('[1]Budget Execution 2023'!$F:$F,'[1]Budget Execution 2023'!$A:$A,'2023 Consolidated'!CJ1,'[1]Budget Execution 2023'!$C:$C,$A$6)</f>
        <v>0</v>
      </c>
      <c r="CL6" s="15">
        <f>-SUMIFS('[1]Budget Execution 2023'!$G:$G,'[1]Budget Execution 2023'!$A:$A,'2023 Consolidated'!CJ1,'[1]Budget Execution 2023'!$C:$C,$A$6)</f>
        <v>0</v>
      </c>
      <c r="CM6" s="15">
        <f>CL6-CK6</f>
        <v>0</v>
      </c>
      <c r="CN6" s="15">
        <f>-SUMIFS('[1]Budget Execution 2023'!$E:$E,'[1]Budget Execution 2023'!$A:$A,'2023 Consolidated'!CN1,'[1]Budget Execution 2023'!$C:$C,$A$6)</f>
        <v>0</v>
      </c>
      <c r="CO6" s="15">
        <f>-SUMIFS('[1]Budget Execution 2023'!$F:$F,'[1]Budget Execution 2023'!$A:$A,'2023 Consolidated'!CN1,'[1]Budget Execution 2023'!$C:$C,$A$6)</f>
        <v>0</v>
      </c>
      <c r="CP6" s="15">
        <f>-SUMIFS('[1]Budget Execution 2023'!$G:$G,'[1]Budget Execution 2023'!$A:$A,'2023 Consolidated'!CN1,'[1]Budget Execution 2023'!$C:$C,$A$6)</f>
        <v>0</v>
      </c>
      <c r="CQ6" s="15">
        <f>CP6-CO6</f>
        <v>0</v>
      </c>
      <c r="CR6" s="15">
        <f>-SUMIFS('[1]Budget Execution 2023'!$E:$E,'[1]Budget Execution 2023'!$A:$A,'2023 Consolidated'!CR1,'[1]Budget Execution 2023'!$C:$C,$A$6)</f>
        <v>0</v>
      </c>
      <c r="CS6" s="15">
        <f>-SUMIFS('[1]Budget Execution 2023'!$F:$F,'[1]Budget Execution 2023'!$A:$A,'2023 Consolidated'!CR1,'[1]Budget Execution 2023'!$C:$C,$A$6)</f>
        <v>0</v>
      </c>
      <c r="CT6" s="15">
        <f>-SUMIFS('[1]Budget Execution 2023'!$G:$G,'[1]Budget Execution 2023'!$A:$A,'2023 Consolidated'!CR1,'[1]Budget Execution 2023'!$C:$C,$A$6)</f>
        <v>0</v>
      </c>
      <c r="CU6" s="15">
        <f>CT6-CS6</f>
        <v>0</v>
      </c>
      <c r="CV6" s="15">
        <f>-SUMIFS('[1]Budget Execution 2023'!$E:$E,'[1]Budget Execution 2023'!$A:$A,'2023 Consolidated'!CV1,'[1]Budget Execution 2023'!$C:$C,$A$6)</f>
        <v>0</v>
      </c>
      <c r="CW6" s="15">
        <f>-SUMIFS('[1]Budget Execution 2023'!$F:$F,'[1]Budget Execution 2023'!$A:$A,'2023 Consolidated'!CV1,'[1]Budget Execution 2023'!$C:$C,$A$6)</f>
        <v>0</v>
      </c>
      <c r="CX6" s="15">
        <f>-SUMIFS('[1]Budget Execution 2023'!$G:$G,'[1]Budget Execution 2023'!$A:$A,'2023 Consolidated'!CV1,'[1]Budget Execution 2023'!$C:$C,$A$6)</f>
        <v>0</v>
      </c>
      <c r="CY6" s="15">
        <f>CX6-CW6</f>
        <v>0</v>
      </c>
      <c r="CZ6" s="15">
        <f>-SUMIFS('[1]Budget Execution 2023'!$E:$E,'[1]Budget Execution 2023'!$A:$A,'2023 Consolidated'!CZ1,'[1]Budget Execution 2023'!$C:$C,$A$6)</f>
        <v>0</v>
      </c>
      <c r="DA6" s="15">
        <f>-SUMIFS('[1]Budget Execution 2023'!$F:$F,'[1]Budget Execution 2023'!$A:$A,'2023 Consolidated'!CZ1,'[1]Budget Execution 2023'!$C:$C,$A$6)</f>
        <v>0</v>
      </c>
      <c r="DB6" s="15">
        <f>-SUMIFS('[1]Budget Execution 2023'!$G:$G,'[1]Budget Execution 2023'!$A:$A,'2023 Consolidated'!CZ1,'[1]Budget Execution 2023'!$C:$C,$A$6)</f>
        <v>0</v>
      </c>
      <c r="DC6" s="15">
        <f>DB6-DA6</f>
        <v>0</v>
      </c>
      <c r="DD6" s="15">
        <f>-SUMIFS('[1]Budget Execution 2023'!$E:$E,'[1]Budget Execution 2023'!$A:$A,'2023 Consolidated'!DD1,'[1]Budget Execution 2023'!$C:$C,$A$6)</f>
        <v>0</v>
      </c>
      <c r="DE6" s="15">
        <f>-SUMIFS('[1]Budget Execution 2023'!$F:$F,'[1]Budget Execution 2023'!$A:$A,'2023 Consolidated'!DD1,'[1]Budget Execution 2023'!$C:$C,$A$6)</f>
        <v>0</v>
      </c>
      <c r="DF6" s="15">
        <f>-SUMIFS('[1]Budget Execution 2023'!$G:$G,'[1]Budget Execution 2023'!$A:$A,'2023 Consolidated'!DD1,'[1]Budget Execution 2023'!$C:$C,$A$6)</f>
        <v>0</v>
      </c>
      <c r="DG6" s="15">
        <f>DF6-DE6</f>
        <v>0</v>
      </c>
      <c r="DH6" s="15">
        <f>-SUMIFS('[1]Budget Execution 2023'!$E:$E,'[1]Budget Execution 2023'!$A:$A,'2023 Consolidated'!DH1,'[1]Budget Execution 2023'!$C:$C,$A$6)</f>
        <v>0</v>
      </c>
      <c r="DI6" s="15">
        <f>-SUMIFS('[1]Budget Execution 2023'!$F:$F,'[1]Budget Execution 2023'!$A:$A,'2023 Consolidated'!DH1,'[1]Budget Execution 2023'!$C:$C,$A$6)</f>
        <v>0</v>
      </c>
      <c r="DJ6" s="15">
        <f>-SUMIFS('[1]Budget Execution 2023'!$G:$G,'[1]Budget Execution 2023'!$A:$A,'2023 Consolidated'!DH1,'[1]Budget Execution 2023'!$C:$C,$A$6)</f>
        <v>0</v>
      </c>
      <c r="DK6" s="15">
        <f>DJ6-DI6</f>
        <v>0</v>
      </c>
      <c r="DL6" s="15">
        <f>-SUMIFS('[1]Budget Execution 2023'!$E:$E,'[1]Budget Execution 2023'!$A:$A,'2023 Consolidated'!DL1,'[1]Budget Execution 2023'!$C:$C,$A$6)</f>
        <v>0</v>
      </c>
      <c r="DM6" s="15">
        <f>-SUMIFS('[1]Budget Execution 2023'!$F:$F,'[1]Budget Execution 2023'!$A:$A,'2023 Consolidated'!DL1,'[1]Budget Execution 2023'!$C:$C,$A$6)</f>
        <v>0</v>
      </c>
      <c r="DN6" s="15">
        <f>-SUMIFS('[1]Budget Execution 2023'!$G:$G,'[1]Budget Execution 2023'!$A:$A,'2023 Consolidated'!DL1,'[1]Budget Execution 2023'!$C:$C,$A$6)</f>
        <v>0</v>
      </c>
      <c r="DO6" s="15">
        <f>DN6-DM6</f>
        <v>0</v>
      </c>
      <c r="DP6" s="15">
        <f>-SUMIFS('[1]Budget Execution 2023'!$E:$E,'[1]Budget Execution 2023'!$A:$A,'2023 Consolidated'!DP1,'[1]Budget Execution 2023'!$C:$C,$A$6)</f>
        <v>0</v>
      </c>
      <c r="DQ6" s="15">
        <f>-SUMIFS('[1]Budget Execution 2023'!$F:$F,'[1]Budget Execution 2023'!$A:$A,'2023 Consolidated'!DP1,'[1]Budget Execution 2023'!$C:$C,$A$6)</f>
        <v>0</v>
      </c>
      <c r="DR6" s="15">
        <f>-SUMIFS('[1]Budget Execution 2023'!$G:$G,'[1]Budget Execution 2023'!$A:$A,'2023 Consolidated'!DP1,'[1]Budget Execution 2023'!$C:$C,$A$6)</f>
        <v>0</v>
      </c>
      <c r="DS6" s="15">
        <f>DR6-DQ6</f>
        <v>0</v>
      </c>
      <c r="DT6" s="15">
        <f>-SUMIFS('[1]Budget Execution 2023'!$E:$E,'[1]Budget Execution 2023'!$A:$A,'2023 Consolidated'!DT1,'[1]Budget Execution 2023'!$C:$C,$A$6)</f>
        <v>0</v>
      </c>
      <c r="DU6" s="15">
        <f>-SUMIFS('[1]Budget Execution 2023'!$F:$F,'[1]Budget Execution 2023'!$A:$A,'2023 Consolidated'!DT1,'[1]Budget Execution 2023'!$C:$C,$A$6)</f>
        <v>0</v>
      </c>
      <c r="DV6" s="15">
        <f>-SUMIFS('[1]Budget Execution 2023'!$G:$G,'[1]Budget Execution 2023'!$A:$A,'2023 Consolidated'!DT1,'[1]Budget Execution 2023'!$C:$C,$A$6)</f>
        <v>0</v>
      </c>
      <c r="DW6" s="15">
        <f>DV6-DU6</f>
        <v>0</v>
      </c>
      <c r="DX6" s="15">
        <f>-SUMIFS('[1]Budget Execution 2023'!$E:$E,'[1]Budget Execution 2023'!$A:$A,'2023 Consolidated'!DX1,'[1]Budget Execution 2023'!$C:$C,$A$6)</f>
        <v>0</v>
      </c>
      <c r="DY6" s="15">
        <f>-SUMIFS('[1]Budget Execution 2023'!$F:$F,'[1]Budget Execution 2023'!$A:$A,'2023 Consolidated'!DX1,'[1]Budget Execution 2023'!$C:$C,$A$6)</f>
        <v>0</v>
      </c>
      <c r="DZ6" s="15">
        <f>-SUMIFS('[1]Budget Execution 2023'!$G:$G,'[1]Budget Execution 2023'!$A:$A,'2023 Consolidated'!DX1,'[1]Budget Execution 2023'!$C:$C,$A$6)</f>
        <v>0</v>
      </c>
      <c r="EA6" s="15">
        <f>DZ6-DY6</f>
        <v>0</v>
      </c>
      <c r="EB6" s="15">
        <f>-SUMIFS('[1]Budget Execution 2023'!$E:$E,'[1]Budget Execution 2023'!$A:$A,'2023 Consolidated'!EB1,'[1]Budget Execution 2023'!$C:$C,$A$6)</f>
        <v>0</v>
      </c>
      <c r="EC6" s="15">
        <f>-SUMIFS('[1]Budget Execution 2023'!$F:$F,'[1]Budget Execution 2023'!$A:$A,'2023 Consolidated'!EB1,'[1]Budget Execution 2023'!$C:$C,$A$6)</f>
        <v>0</v>
      </c>
      <c r="ED6" s="15">
        <f>-SUMIFS('[1]Budget Execution 2023'!$G:$G,'[1]Budget Execution 2023'!$A:$A,'2023 Consolidated'!EB1,'[1]Budget Execution 2023'!$C:$C,$A$6)</f>
        <v>0</v>
      </c>
      <c r="EE6" s="15">
        <f>ED6-EC6</f>
        <v>0</v>
      </c>
      <c r="EF6" s="15">
        <f>-SUMIFS('[1]Budget Execution 2023'!$E:$E,'[1]Budget Execution 2023'!$A:$A,'2023 Consolidated'!EF1,'[1]Budget Execution 2023'!$C:$C,$A$6)</f>
        <v>0</v>
      </c>
      <c r="EG6" s="15">
        <f>-SUMIFS('[1]Budget Execution 2023'!$F:$F,'[1]Budget Execution 2023'!$A:$A,'2023 Consolidated'!EF1,'[1]Budget Execution 2023'!$C:$C,$A$6)</f>
        <v>0</v>
      </c>
      <c r="EH6" s="15">
        <f>-SUMIFS('[1]Budget Execution 2023'!$G:$G,'[1]Budget Execution 2023'!$A:$A,'2023 Consolidated'!EF1,'[1]Budget Execution 2023'!$C:$C,$A$6)</f>
        <v>0</v>
      </c>
      <c r="EI6" s="15">
        <f>EH6-EG6</f>
        <v>0</v>
      </c>
      <c r="EJ6" s="15">
        <f>-SUMIFS('[1]Budget Execution 2023'!$E:$E,'[1]Budget Execution 2023'!$A:$A,'2023 Consolidated'!EJ1,'[1]Budget Execution 2023'!$C:$C,$A$6)</f>
        <v>0</v>
      </c>
      <c r="EK6" s="15">
        <f>-SUMIFS('[1]Budget Execution 2023'!$F:$F,'[1]Budget Execution 2023'!$A:$A,'2023 Consolidated'!EJ1,'[1]Budget Execution 2023'!$C:$C,$A$6)</f>
        <v>0</v>
      </c>
      <c r="EL6" s="15">
        <f>-SUMIFS('[1]Budget Execution 2023'!$G:$G,'[1]Budget Execution 2023'!$A:$A,'2023 Consolidated'!EJ1,'[1]Budget Execution 2023'!$C:$C,$A$6)</f>
        <v>0</v>
      </c>
      <c r="EM6" s="15">
        <f>EL6-EK6</f>
        <v>0</v>
      </c>
      <c r="EN6" s="15">
        <f>-SUMIFS('[1]Budget Execution 2023'!$E:$E,'[1]Budget Execution 2023'!$A:$A,'2023 Consolidated'!EN1,'[1]Budget Execution 2023'!$C:$C,$A$6)</f>
        <v>0</v>
      </c>
      <c r="EO6" s="15">
        <f>-SUMIFS('[1]Budget Execution 2023'!$F:$F,'[1]Budget Execution 2023'!$A:$A,'2023 Consolidated'!EN1,'[1]Budget Execution 2023'!$C:$C,$A$6)</f>
        <v>0</v>
      </c>
      <c r="EP6" s="15">
        <f>-SUMIFS('[1]Budget Execution 2023'!$G:$G,'[1]Budget Execution 2023'!$A:$A,'2023 Consolidated'!EN1,'[1]Budget Execution 2023'!$C:$C,$A$6)</f>
        <v>0</v>
      </c>
      <c r="EQ6" s="15">
        <f>EP6-EO6</f>
        <v>0</v>
      </c>
      <c r="ER6" s="15">
        <f>-SUMIFS('[1]Budget Execution 2023'!$E:$E,'[1]Budget Execution 2023'!$A:$A,'2023 Consolidated'!ER1,'[1]Budget Execution 2023'!$C:$C,$A$6)</f>
        <v>0</v>
      </c>
      <c r="ES6" s="15">
        <f>-SUMIFS('[1]Budget Execution 2023'!$F:$F,'[1]Budget Execution 2023'!$A:$A,'2023 Consolidated'!ER1,'[1]Budget Execution 2023'!$C:$C,$A$6)</f>
        <v>0</v>
      </c>
      <c r="ET6" s="15">
        <f>-SUMIFS('[1]Budget Execution 2023'!$G:$G,'[1]Budget Execution 2023'!$A:$A,'2023 Consolidated'!ER1,'[1]Budget Execution 2023'!$C:$C,$A$6)</f>
        <v>0</v>
      </c>
      <c r="EU6" s="15">
        <f>ET6-ES6</f>
        <v>0</v>
      </c>
      <c r="EV6" s="15">
        <f>-SUMIFS('[1]Budget Execution 2023'!$E:$E,'[1]Budget Execution 2023'!$A:$A,'2023 Consolidated'!EV1,'[1]Budget Execution 2023'!$C:$C,$A$6)</f>
        <v>0</v>
      </c>
      <c r="EW6" s="15">
        <f>-SUMIFS('[1]Budget Execution 2023'!$F:$F,'[1]Budget Execution 2023'!$A:$A,'2023 Consolidated'!EV1,'[1]Budget Execution 2023'!$C:$C,$A$6)</f>
        <v>0</v>
      </c>
      <c r="EX6" s="15">
        <f>-SUMIFS('[1]Budget Execution 2023'!$G:$G,'[1]Budget Execution 2023'!$A:$A,'2023 Consolidated'!EV1,'[1]Budget Execution 2023'!$C:$C,$A$6)</f>
        <v>0</v>
      </c>
      <c r="EY6" s="15">
        <f>EX6-EW6</f>
        <v>0</v>
      </c>
      <c r="EZ6" s="15">
        <f>-SUMIFS('[1]Budget Execution 2023'!$E:$E,'[1]Budget Execution 2023'!$A:$A,'2023 Consolidated'!EZ1,'[1]Budget Execution 2023'!$C:$C,$A$6)</f>
        <v>0</v>
      </c>
      <c r="FA6" s="15">
        <f>-SUMIFS('[1]Budget Execution 2023'!$F:$F,'[1]Budget Execution 2023'!$A:$A,'2023 Consolidated'!EZ1,'[1]Budget Execution 2023'!$C:$C,$A$6)</f>
        <v>0</v>
      </c>
      <c r="FB6" s="15">
        <f>-SUMIFS('[1]Budget Execution 2023'!$G:$G,'[1]Budget Execution 2023'!$A:$A,'2023 Consolidated'!EZ1,'[1]Budget Execution 2023'!$C:$C,$A$6)</f>
        <v>0</v>
      </c>
      <c r="FC6" s="15">
        <f>FB6-FA6</f>
        <v>0</v>
      </c>
      <c r="FD6" s="15">
        <f>-SUMIFS('[1]Budget Execution 2023'!$E:$E,'[1]Budget Execution 2023'!$A:$A,'2023 Consolidated'!FD1,'[1]Budget Execution 2023'!$C:$C,$A$6)</f>
        <v>0</v>
      </c>
      <c r="FE6" s="15">
        <f>-SUMIFS('[1]Budget Execution 2023'!$F:$F,'[1]Budget Execution 2023'!$A:$A,'2023 Consolidated'!FD1,'[1]Budget Execution 2023'!$C:$C,$A$6)</f>
        <v>0</v>
      </c>
      <c r="FF6" s="15">
        <f>-SUMIFS('[1]Budget Execution 2023'!$G:$G,'[1]Budget Execution 2023'!$A:$A,'2023 Consolidated'!FD1,'[1]Budget Execution 2023'!$C:$C,$A$6)</f>
        <v>0</v>
      </c>
      <c r="FG6" s="15">
        <f>FF6-FE6</f>
        <v>0</v>
      </c>
      <c r="FH6" s="15">
        <f>-SUMIFS('[1]Budget Execution 2023'!$E:$E,'[1]Budget Execution 2023'!$A:$A,'2023 Consolidated'!FH1,'[1]Budget Execution 2023'!$C:$C,$A$6)</f>
        <v>0</v>
      </c>
      <c r="FI6" s="15">
        <f>-SUMIFS('[1]Budget Execution 2023'!$F:$F,'[1]Budget Execution 2023'!$A:$A,'2023 Consolidated'!FH1,'[1]Budget Execution 2023'!$C:$C,$A$6)</f>
        <v>0</v>
      </c>
      <c r="FJ6" s="15">
        <f>-SUMIFS('[1]Budget Execution 2023'!$G:$G,'[1]Budget Execution 2023'!$A:$A,'2023 Consolidated'!FH1,'[1]Budget Execution 2023'!$C:$C,$A$6)</f>
        <v>0</v>
      </c>
      <c r="FK6" s="15">
        <f>FJ6-FI6</f>
        <v>0</v>
      </c>
      <c r="FL6" s="15">
        <f>-SUMIFS('[1]Budget Execution 2023'!$E:$E,'[1]Budget Execution 2023'!$A:$A,'2023 Consolidated'!FL1,'[1]Budget Execution 2023'!$C:$C,$A$6)</f>
        <v>0</v>
      </c>
      <c r="FM6" s="15">
        <f>-SUMIFS('[1]Budget Execution 2023'!$F:$F,'[1]Budget Execution 2023'!$A:$A,'2023 Consolidated'!FL1,'[1]Budget Execution 2023'!$C:$C,$A$6)</f>
        <v>0</v>
      </c>
      <c r="FN6" s="15">
        <f>-SUMIFS('[1]Budget Execution 2023'!$G:$G,'[1]Budget Execution 2023'!$A:$A,'2023 Consolidated'!FL1,'[1]Budget Execution 2023'!$C:$C,$A$6)</f>
        <v>0</v>
      </c>
      <c r="FO6" s="15">
        <f>FN6-FM6</f>
        <v>0</v>
      </c>
      <c r="FP6" s="15">
        <f>-SUMIFS('[1]Budget Execution 2023'!$E:$E,'[1]Budget Execution 2023'!$A:$A,'2023 Consolidated'!FP1,'[1]Budget Execution 2023'!$C:$C,$A$6)</f>
        <v>0</v>
      </c>
      <c r="FQ6" s="15">
        <f>-SUMIFS('[1]Budget Execution 2023'!$F:$F,'[1]Budget Execution 2023'!$A:$A,'2023 Consolidated'!FP1,'[1]Budget Execution 2023'!$C:$C,$A$6)</f>
        <v>0</v>
      </c>
      <c r="FR6" s="15">
        <f>-SUMIFS('[1]Budget Execution 2023'!$G:$G,'[1]Budget Execution 2023'!$A:$A,'2023 Consolidated'!FP1,'[1]Budget Execution 2023'!$C:$C,$A$6)</f>
        <v>0</v>
      </c>
      <c r="FS6" s="15">
        <f>FR6-FQ6</f>
        <v>0</v>
      </c>
      <c r="FT6" s="15">
        <f>-SUMIFS('[1]Budget Execution 2023'!$E:$E,'[1]Budget Execution 2023'!$A:$A,'2023 Consolidated'!FT1,'[1]Budget Execution 2023'!$C:$C,$A$6)</f>
        <v>0</v>
      </c>
      <c r="FU6" s="15">
        <f>-SUMIFS('[1]Budget Execution 2023'!$F:$F,'[1]Budget Execution 2023'!$A:$A,'2023 Consolidated'!FT1,'[1]Budget Execution 2023'!$C:$C,$A$6)</f>
        <v>0</v>
      </c>
      <c r="FV6" s="15">
        <f>-SUMIFS('[1]Budget Execution 2023'!$G:$G,'[1]Budget Execution 2023'!$A:$A,'2023 Consolidated'!FT1,'[1]Budget Execution 2023'!$C:$C,$A$6)</f>
        <v>0</v>
      </c>
      <c r="FW6" s="15">
        <f>FV6-FU6</f>
        <v>0</v>
      </c>
      <c r="FX6" s="15">
        <f>-SUMIFS('[1]Budget Execution 2023'!$E:$E,'[1]Budget Execution 2023'!$A:$A,'2023 Consolidated'!FX1,'[1]Budget Execution 2023'!$C:$C,$A$6)</f>
        <v>0</v>
      </c>
      <c r="FY6" s="15">
        <f>-SUMIFS('[1]Budget Execution 2023'!$F:$F,'[1]Budget Execution 2023'!$A:$A,'2023 Consolidated'!FX1,'[1]Budget Execution 2023'!$C:$C,$A$6)</f>
        <v>0</v>
      </c>
      <c r="FZ6" s="15">
        <f>-SUMIFS('[1]Budget Execution 2023'!$G:$G,'[1]Budget Execution 2023'!$A:$A,'2023 Consolidated'!FX1,'[1]Budget Execution 2023'!$C:$C,$A$6)</f>
        <v>0</v>
      </c>
      <c r="GA6" s="15">
        <f>FZ6-FY6</f>
        <v>0</v>
      </c>
      <c r="GB6" s="15">
        <f>-SUMIFS('[1]Budget Execution 2023'!$E:$E,'[1]Budget Execution 2023'!$A:$A,'2023 Consolidated'!GB1,'[1]Budget Execution 2023'!$C:$C,$A$6)</f>
        <v>0</v>
      </c>
      <c r="GC6" s="15">
        <f>-SUMIFS('[1]Budget Execution 2023'!$F:$F,'[1]Budget Execution 2023'!$A:$A,'2023 Consolidated'!GB1,'[1]Budget Execution 2023'!$C:$C,$A$6)</f>
        <v>0</v>
      </c>
      <c r="GD6" s="15">
        <f>-SUMIFS('[1]Budget Execution 2023'!$G:$G,'[1]Budget Execution 2023'!$A:$A,'2023 Consolidated'!GB1,'[1]Budget Execution 2023'!$C:$C,$A$6)</f>
        <v>0</v>
      </c>
      <c r="GE6" s="15">
        <f>GD6-GC6</f>
        <v>0</v>
      </c>
      <c r="GF6" s="15">
        <f>-SUMIFS('[1]Budget Execution 2023'!$E:$E,'[1]Budget Execution 2023'!$A:$A,'2023 Consolidated'!GF1,'[1]Budget Execution 2023'!$C:$C,$A$6)</f>
        <v>0</v>
      </c>
      <c r="GG6" s="15">
        <f>-SUMIFS('[1]Budget Execution 2023'!$F:$F,'[1]Budget Execution 2023'!$A:$A,'2023 Consolidated'!GF1,'[1]Budget Execution 2023'!$C:$C,$A$6)</f>
        <v>0</v>
      </c>
      <c r="GH6" s="15">
        <f>-SUMIFS('[1]Budget Execution 2023'!$G:$G,'[1]Budget Execution 2023'!$A:$A,'2023 Consolidated'!GF1,'[1]Budget Execution 2023'!$C:$C,$A$6)</f>
        <v>0</v>
      </c>
      <c r="GI6" s="15">
        <f>GH6-GG6</f>
        <v>0</v>
      </c>
      <c r="GJ6" s="15">
        <f>-SUMIFS('[1]Budget Execution 2023'!$E:$E,'[1]Budget Execution 2023'!$A:$A,'2023 Consolidated'!GJ1,'[1]Budget Execution 2023'!$C:$C,$A$6)</f>
        <v>0</v>
      </c>
      <c r="GK6" s="15">
        <f>-SUMIFS('[1]Budget Execution 2023'!$F:$F,'[1]Budget Execution 2023'!$A:$A,'2023 Consolidated'!GJ1,'[1]Budget Execution 2023'!$C:$C,$A$6)</f>
        <v>0</v>
      </c>
      <c r="GL6" s="15">
        <f>-SUMIFS('[1]Budget Execution 2023'!$G:$G,'[1]Budget Execution 2023'!$A:$A,'2023 Consolidated'!GJ1,'[1]Budget Execution 2023'!$C:$C,$A$6)</f>
        <v>0</v>
      </c>
      <c r="GM6" s="15">
        <f>GL6-GK6</f>
        <v>0</v>
      </c>
      <c r="GN6" s="15">
        <f>-SUMIFS('[1]Budget Execution 2023'!$E:$E,'[1]Budget Execution 2023'!$A:$A,'2023 Consolidated'!GN1,'[1]Budget Execution 2023'!$C:$C,$A$6)</f>
        <v>0</v>
      </c>
      <c r="GO6" s="15">
        <f>-SUMIFS('[1]Budget Execution 2023'!$F:$F,'[1]Budget Execution 2023'!$A:$A,'2023 Consolidated'!GN1,'[1]Budget Execution 2023'!$C:$C,$A$6)</f>
        <v>0</v>
      </c>
      <c r="GP6" s="15">
        <f>-SUMIFS('[1]Budget Execution 2023'!$G:$G,'[1]Budget Execution 2023'!$A:$A,'2023 Consolidated'!GN1,'[1]Budget Execution 2023'!$C:$C,$A$6)</f>
        <v>0</v>
      </c>
      <c r="GQ6" s="15">
        <f>GP6-GO6</f>
        <v>0</v>
      </c>
      <c r="GR6" s="15">
        <f>-SUMIFS('[1]Budget Execution 2023'!$E:$E,'[1]Budget Execution 2023'!$A:$A,'2023 Consolidated'!GR1,'[1]Budget Execution 2023'!$C:$C,$A$6)</f>
        <v>0</v>
      </c>
      <c r="GS6" s="15">
        <f>-SUMIFS('[1]Budget Execution 2023'!$F:$F,'[1]Budget Execution 2023'!$A:$A,'2023 Consolidated'!GR1,'[1]Budget Execution 2023'!$C:$C,$A$6)</f>
        <v>0</v>
      </c>
      <c r="GT6" s="15">
        <f>-SUMIFS('[1]Budget Execution 2023'!$G:$G,'[1]Budget Execution 2023'!$A:$A,'2023 Consolidated'!GR1,'[1]Budget Execution 2023'!$C:$C,$A$6)</f>
        <v>0</v>
      </c>
      <c r="GU6" s="15">
        <f>GT6-GS6</f>
        <v>0</v>
      </c>
    </row>
    <row r="7" spans="1:203" s="2" customFormat="1" ht="30" customHeight="1" thickBot="1" x14ac:dyDescent="0.4">
      <c r="A7" s="14" t="s">
        <v>34</v>
      </c>
      <c r="B7" s="5" t="s">
        <v>2</v>
      </c>
      <c r="C7"/>
      <c r="D7" s="15">
        <f>SUMIF($H$3:$GU$3,$D$3,H7:GU7)</f>
        <v>450000000</v>
      </c>
      <c r="E7" s="15">
        <f>SUMIF($H$3:$GU$3,$E$3,H7:GU7)</f>
        <v>450000000</v>
      </c>
      <c r="F7" s="15">
        <f>SUMIF($H$3:$GU$3,$F$3,H7:GU7)</f>
        <v>494322043.00999999</v>
      </c>
      <c r="G7" s="15">
        <f>F7-E7</f>
        <v>44322043.00999999</v>
      </c>
      <c r="H7" s="15">
        <f>-SUMIFS('[1]Budget Execution 2023'!$E:$E,'[1]Budget Execution 2023'!$A:$A,'2023 Consolidated'!H1,'[1]Budget Execution 2023'!$C:$C,$A$7)</f>
        <v>0</v>
      </c>
      <c r="I7" s="15">
        <f>-SUMIFS('[1]Budget Execution 2023'!$F:$F,'[1]Budget Execution 2023'!$A:$A,'2023 Consolidated'!H1,'[1]Budget Execution 2023'!$C:$C,$A$7)</f>
        <v>0</v>
      </c>
      <c r="J7" s="15">
        <f>-SUMIFS('[1]Budget Execution 2023'!$G:$G,'[1]Budget Execution 2023'!$A:$A,'2023 Consolidated'!H1,'[1]Budget Execution 2023'!$C:$C,$A$7)</f>
        <v>0</v>
      </c>
      <c r="K7" s="15">
        <f>J7-I7</f>
        <v>0</v>
      </c>
      <c r="L7" s="15">
        <f>-SUMIFS('[1]Budget Execution 2023'!$E:$E,'[1]Budget Execution 2023'!$A:$A,'2023 Consolidated'!L1,'[1]Budget Execution 2023'!$C:$C,$A$7)</f>
        <v>0</v>
      </c>
      <c r="M7" s="15">
        <f>-SUMIFS('[1]Budget Execution 2023'!$F:$F,'[1]Budget Execution 2023'!$A:$A,'2023 Consolidated'!L1,'[1]Budget Execution 2023'!$C:$C,$A$7)</f>
        <v>0</v>
      </c>
      <c r="N7" s="15">
        <f>-SUMIFS('[1]Budget Execution 2023'!$G:$G,'[1]Budget Execution 2023'!$A:$A,'2023 Consolidated'!L1,'[1]Budget Execution 2023'!$C:$C,$A$7)</f>
        <v>0</v>
      </c>
      <c r="O7" s="15">
        <f>N7-M7</f>
        <v>0</v>
      </c>
      <c r="P7" s="15">
        <f>-SUMIFS('[1]Budget Execution 2023'!$E:$E,'[1]Budget Execution 2023'!$A:$A,'2023 Consolidated'!P1,'[1]Budget Execution 2023'!$C:$C,$A$7)</f>
        <v>0</v>
      </c>
      <c r="Q7" s="15">
        <f>-SUMIFS('[1]Budget Execution 2023'!$F:$F,'[1]Budget Execution 2023'!$A:$A,'2023 Consolidated'!P1,'[1]Budget Execution 2023'!$C:$C,$A$7)</f>
        <v>0</v>
      </c>
      <c r="R7" s="15">
        <f>-SUMIFS('[1]Budget Execution 2023'!$G:$G,'[1]Budget Execution 2023'!$A:$A,'2023 Consolidated'!P1,'[1]Budget Execution 2023'!$C:$C,$A$7)</f>
        <v>0</v>
      </c>
      <c r="S7" s="15">
        <f>R7-Q7</f>
        <v>0</v>
      </c>
      <c r="T7" s="15">
        <f>-SUMIFS('[1]Budget Execution 2023'!$E:$E,'[1]Budget Execution 2023'!$A:$A,'2023 Consolidated'!T1,'[1]Budget Execution 2023'!$C:$C,$A$7)</f>
        <v>0</v>
      </c>
      <c r="U7" s="15">
        <f>-SUMIFS('[1]Budget Execution 2023'!$F:$F,'[1]Budget Execution 2023'!$A:$A,'2023 Consolidated'!T1,'[1]Budget Execution 2023'!$C:$C,$A$7)</f>
        <v>0</v>
      </c>
      <c r="V7" s="15">
        <f>-SUMIFS('[1]Budget Execution 2023'!$G:$G,'[1]Budget Execution 2023'!$A:$A,'2023 Consolidated'!T1,'[1]Budget Execution 2023'!$C:$C,$A$7)</f>
        <v>0</v>
      </c>
      <c r="W7" s="15">
        <f t="shared" ref="W7:W9" si="50">V7-U7</f>
        <v>0</v>
      </c>
      <c r="X7" s="15">
        <f>-SUMIFS('[1]Budget Execution 2023'!$E:$E,'[1]Budget Execution 2023'!$A:$A,'2023 Consolidated'!X1,'[1]Budget Execution 2023'!$C:$C,$A$7)</f>
        <v>0</v>
      </c>
      <c r="Y7" s="15">
        <f>-SUMIFS('[1]Budget Execution 2023'!$F:$F,'[1]Budget Execution 2023'!$A:$A,'2023 Consolidated'!X1,'[1]Budget Execution 2023'!$C:$C,$A$7)</f>
        <v>0</v>
      </c>
      <c r="Z7" s="15">
        <f>-SUMIFS('[1]Budget Execution 2023'!$G:$G,'[1]Budget Execution 2023'!$A:$A,'2023 Consolidated'!X1,'[1]Budget Execution 2023'!$C:$C,$A$7)</f>
        <v>0</v>
      </c>
      <c r="AA7" s="15">
        <f t="shared" ref="AA7:AA9" si="51">Z7-Y7</f>
        <v>0</v>
      </c>
      <c r="AB7" s="15">
        <f>-SUMIFS('[1]Budget Execution 2023'!$E:$E,'[1]Budget Execution 2023'!$A:$A,'2023 Consolidated'!AB1,'[1]Budget Execution 2023'!$C:$C,$A$7)</f>
        <v>0</v>
      </c>
      <c r="AC7" s="15">
        <f>-SUMIFS('[1]Budget Execution 2023'!$F:$F,'[1]Budget Execution 2023'!$A:$A,'2023 Consolidated'!AB1,'[1]Budget Execution 2023'!$C:$C,$A$7)</f>
        <v>0</v>
      </c>
      <c r="AD7" s="15">
        <f>-SUMIFS('[1]Budget Execution 2023'!$G:$G,'[1]Budget Execution 2023'!$A:$A,'2023 Consolidated'!AB1,'[1]Budget Execution 2023'!$C:$C,$A$7)</f>
        <v>0</v>
      </c>
      <c r="AE7" s="15">
        <f t="shared" ref="AE7:AE9" si="52">AD7-AC7</f>
        <v>0</v>
      </c>
      <c r="AF7" s="15">
        <f>-SUMIFS('[1]Budget Execution 2023'!$E:$E,'[1]Budget Execution 2023'!$A:$A,'2023 Consolidated'!AF1,'[1]Budget Execution 2023'!$C:$C,$A$7)</f>
        <v>0</v>
      </c>
      <c r="AG7" s="15">
        <f>-SUMIFS('[1]Budget Execution 2023'!$F:$F,'[1]Budget Execution 2023'!$A:$A,'2023 Consolidated'!AF1,'[1]Budget Execution 2023'!$C:$C,$A$7)</f>
        <v>0</v>
      </c>
      <c r="AH7" s="15">
        <f>-SUMIFS('[1]Budget Execution 2023'!$G:$G,'[1]Budget Execution 2023'!$A:$A,'2023 Consolidated'!AF1,'[1]Budget Execution 2023'!$C:$C,$A$7)</f>
        <v>0</v>
      </c>
      <c r="AI7" s="15">
        <f t="shared" ref="AI7:AI9" si="53">AH7-AG7</f>
        <v>0</v>
      </c>
      <c r="AJ7" s="15">
        <f>-SUMIFS('[1]Budget Execution 2023'!$E:$E,'[1]Budget Execution 2023'!$A:$A,'2023 Consolidated'!AJ1,'[1]Budget Execution 2023'!$C:$C,$A$7)</f>
        <v>0</v>
      </c>
      <c r="AK7" s="15">
        <f>-SUMIFS('[1]Budget Execution 2023'!$F:$F,'[1]Budget Execution 2023'!$A:$A,'2023 Consolidated'!AJ1,'[1]Budget Execution 2023'!$C:$C,$A$7)</f>
        <v>0</v>
      </c>
      <c r="AL7" s="15">
        <f>-SUMIFS('[1]Budget Execution 2023'!$G:$G,'[1]Budget Execution 2023'!$A:$A,'2023 Consolidated'!AJ1,'[1]Budget Execution 2023'!$C:$C,$A$7)</f>
        <v>0</v>
      </c>
      <c r="AM7" s="15">
        <f t="shared" ref="AM7:AM9" si="54">AL7-AK7</f>
        <v>0</v>
      </c>
      <c r="AN7" s="15">
        <f>-SUMIFS('[1]Budget Execution 2023'!$E:$E,'[1]Budget Execution 2023'!$A:$A,'2023 Consolidated'!AN1,'[1]Budget Execution 2023'!$C:$C,$A$7)</f>
        <v>0</v>
      </c>
      <c r="AO7" s="15">
        <f>-SUMIFS('[1]Budget Execution 2023'!$F:$F,'[1]Budget Execution 2023'!$A:$A,'2023 Consolidated'!AN1,'[1]Budget Execution 2023'!$C:$C,$A$7)</f>
        <v>0</v>
      </c>
      <c r="AP7" s="15">
        <f>-SUMIFS('[1]Budget Execution 2023'!$G:$G,'[1]Budget Execution 2023'!$A:$A,'2023 Consolidated'!AN1,'[1]Budget Execution 2023'!$C:$C,$A$7)</f>
        <v>0</v>
      </c>
      <c r="AQ7" s="15">
        <f t="shared" ref="AQ7:AQ9" si="55">AP7-AO7</f>
        <v>0</v>
      </c>
      <c r="AR7" s="15">
        <f>-SUMIFS('[1]Budget Execution 2023'!$E:$E,'[1]Budget Execution 2023'!$A:$A,'2023 Consolidated'!AR1,'[1]Budget Execution 2023'!$C:$C,$A$7)</f>
        <v>0</v>
      </c>
      <c r="AS7" s="15">
        <f>-SUMIFS('[1]Budget Execution 2023'!$F:$F,'[1]Budget Execution 2023'!$A:$A,'2023 Consolidated'!AR1,'[1]Budget Execution 2023'!$C:$C,$A$7)</f>
        <v>0</v>
      </c>
      <c r="AT7" s="15">
        <f>-SUMIFS('[1]Budget Execution 2023'!$G:$G,'[1]Budget Execution 2023'!$A:$A,'2023 Consolidated'!AR1,'[1]Budget Execution 2023'!$C:$C,$A$7)</f>
        <v>0</v>
      </c>
      <c r="AU7" s="15">
        <f t="shared" ref="AU7:AU9" si="56">AT7-AS7</f>
        <v>0</v>
      </c>
      <c r="AV7" s="15">
        <f>-SUMIFS('[1]Budget Execution 2023'!$E:$E,'[1]Budget Execution 2023'!$A:$A,'2023 Consolidated'!AV1,'[1]Budget Execution 2023'!$C:$C,$A$7)</f>
        <v>0</v>
      </c>
      <c r="AW7" s="15">
        <f>-SUMIFS('[1]Budget Execution 2023'!$F:$F,'[1]Budget Execution 2023'!$A:$A,'2023 Consolidated'!AV1,'[1]Budget Execution 2023'!$C:$C,$A$7)</f>
        <v>0</v>
      </c>
      <c r="AX7" s="15">
        <f>-SUMIFS('[1]Budget Execution 2023'!$G:$G,'[1]Budget Execution 2023'!$A:$A,'2023 Consolidated'!AV1,'[1]Budget Execution 2023'!$C:$C,$A$7)</f>
        <v>0</v>
      </c>
      <c r="AY7" s="15">
        <f t="shared" ref="AY7:AY9" si="57">AX7-AW7</f>
        <v>0</v>
      </c>
      <c r="AZ7" s="15">
        <f>-SUMIFS('[1]Budget Execution 2023'!$E:$E,'[1]Budget Execution 2023'!$A:$A,'2023 Consolidated'!AZ1,'[1]Budget Execution 2023'!$C:$C,$A$7)</f>
        <v>0</v>
      </c>
      <c r="BA7" s="15">
        <f>-SUMIFS('[1]Budget Execution 2023'!$F:$F,'[1]Budget Execution 2023'!$A:$A,'2023 Consolidated'!AZ1,'[1]Budget Execution 2023'!$C:$C,$A$7)</f>
        <v>0</v>
      </c>
      <c r="BB7" s="15">
        <f>-SUMIFS('[1]Budget Execution 2023'!$G:$G,'[1]Budget Execution 2023'!$A:$A,'2023 Consolidated'!AZ1,'[1]Budget Execution 2023'!$C:$C,$A$7)</f>
        <v>0</v>
      </c>
      <c r="BC7" s="15">
        <f t="shared" ref="BC7:BC9" si="58">BB7-BA7</f>
        <v>0</v>
      </c>
      <c r="BD7" s="15">
        <f>-SUMIFS('[1]Budget Execution 2023'!$E:$E,'[1]Budget Execution 2023'!$A:$A,'2023 Consolidated'!BD1,'[1]Budget Execution 2023'!$C:$C,$A$7)</f>
        <v>0</v>
      </c>
      <c r="BE7" s="15">
        <f>-SUMIFS('[1]Budget Execution 2023'!$F:$F,'[1]Budget Execution 2023'!$A:$A,'2023 Consolidated'!BD1,'[1]Budget Execution 2023'!$C:$C,$A$7)</f>
        <v>0</v>
      </c>
      <c r="BF7" s="15">
        <f>-SUMIFS('[1]Budget Execution 2023'!$G:$G,'[1]Budget Execution 2023'!$A:$A,'2023 Consolidated'!BD1,'[1]Budget Execution 2023'!$C:$C,$A$7)</f>
        <v>0</v>
      </c>
      <c r="BG7" s="15">
        <f t="shared" ref="BG7:BG9" si="59">BF7-BE7</f>
        <v>0</v>
      </c>
      <c r="BH7" s="15">
        <f>-SUMIFS('[1]Budget Execution 2023'!$E:$E,'[1]Budget Execution 2023'!$A:$A,'2023 Consolidated'!BH1,'[1]Budget Execution 2023'!$C:$C,$A$7)</f>
        <v>0</v>
      </c>
      <c r="BI7" s="15">
        <f>-SUMIFS('[1]Budget Execution 2023'!$F:$F,'[1]Budget Execution 2023'!$A:$A,'2023 Consolidated'!BH1,'[1]Budget Execution 2023'!$C:$C,$A$7)</f>
        <v>0</v>
      </c>
      <c r="BJ7" s="15">
        <f>-SUMIFS('[1]Budget Execution 2023'!$G:$G,'[1]Budget Execution 2023'!$A:$A,'2023 Consolidated'!BH1,'[1]Budget Execution 2023'!$C:$C,$A$7)</f>
        <v>0</v>
      </c>
      <c r="BK7" s="15">
        <f t="shared" ref="BK7:BK9" si="60">BJ7-BI7</f>
        <v>0</v>
      </c>
      <c r="BL7" s="15">
        <f>-SUMIFS('[1]Budget Execution 2023'!$E:$E,'[1]Budget Execution 2023'!$A:$A,'2023 Consolidated'!BL1,'[1]Budget Execution 2023'!$C:$C,$A$7)</f>
        <v>0</v>
      </c>
      <c r="BM7" s="15">
        <f>-SUMIFS('[1]Budget Execution 2023'!$F:$F,'[1]Budget Execution 2023'!$A:$A,'2023 Consolidated'!BL1,'[1]Budget Execution 2023'!$C:$C,$A$7)</f>
        <v>0</v>
      </c>
      <c r="BN7" s="15">
        <f>-SUMIFS('[1]Budget Execution 2023'!$G:$G,'[1]Budget Execution 2023'!$A:$A,'2023 Consolidated'!BL1,'[1]Budget Execution 2023'!$C:$C,$A$7)</f>
        <v>0</v>
      </c>
      <c r="BO7" s="15">
        <f t="shared" ref="BO7:BO9" si="61">BN7-BM7</f>
        <v>0</v>
      </c>
      <c r="BP7" s="15">
        <f>-SUMIFS('[1]Budget Execution 2023'!$E:$E,'[1]Budget Execution 2023'!$A:$A,'2023 Consolidated'!BP1,'[1]Budget Execution 2023'!$C:$C,$A$7)</f>
        <v>0</v>
      </c>
      <c r="BQ7" s="15">
        <f>-SUMIFS('[1]Budget Execution 2023'!$F:$F,'[1]Budget Execution 2023'!$A:$A,'2023 Consolidated'!BP1,'[1]Budget Execution 2023'!$C:$C,$A$7)</f>
        <v>0</v>
      </c>
      <c r="BR7" s="15">
        <f>-SUMIFS('[1]Budget Execution 2023'!$G:$G,'[1]Budget Execution 2023'!$A:$A,'2023 Consolidated'!BP1,'[1]Budget Execution 2023'!$C:$C,$A$7)</f>
        <v>0</v>
      </c>
      <c r="BS7" s="15">
        <f t="shared" ref="BS7:BS9" si="62">BR7-BQ7</f>
        <v>0</v>
      </c>
      <c r="BT7" s="15">
        <f>-SUMIFS('[1]Budget Execution 2023'!$E:$E,'[1]Budget Execution 2023'!$A:$A,'2023 Consolidated'!BT1,'[1]Budget Execution 2023'!$C:$C,$A$7)</f>
        <v>0</v>
      </c>
      <c r="BU7" s="15">
        <f>-SUMIFS('[1]Budget Execution 2023'!$F:$F,'[1]Budget Execution 2023'!$A:$A,'2023 Consolidated'!BT1,'[1]Budget Execution 2023'!$C:$C,$A$7)</f>
        <v>0</v>
      </c>
      <c r="BV7" s="15">
        <f>-SUMIFS('[1]Budget Execution 2023'!$G:$G,'[1]Budget Execution 2023'!$A:$A,'2023 Consolidated'!BT1,'[1]Budget Execution 2023'!$C:$C,$A$7)</f>
        <v>0</v>
      </c>
      <c r="BW7" s="15">
        <f>BV7-BU7</f>
        <v>0</v>
      </c>
      <c r="BX7" s="15">
        <f>-SUMIFS('[1]Budget Execution 2023'!$E:$E,'[1]Budget Execution 2023'!$A:$A,'2023 Consolidated'!BX1,'[1]Budget Execution 2023'!$C:$C,$A$7)</f>
        <v>0</v>
      </c>
      <c r="BY7" s="15">
        <f>-SUMIFS('[1]Budget Execution 2023'!$F:$F,'[1]Budget Execution 2023'!$A:$A,'2023 Consolidated'!BX1,'[1]Budget Execution 2023'!$C:$C,$A$7)</f>
        <v>0</v>
      </c>
      <c r="BZ7" s="15">
        <f>-SUMIFS('[1]Budget Execution 2023'!$G:$G,'[1]Budget Execution 2023'!$A:$A,'2023 Consolidated'!BX1,'[1]Budget Execution 2023'!$C:$C,$A$7)</f>
        <v>0</v>
      </c>
      <c r="CA7" s="15">
        <f>BZ7-BY7</f>
        <v>0</v>
      </c>
      <c r="CB7" s="15">
        <f>-SUMIFS('[1]Budget Execution 2023'!$E:$E,'[1]Budget Execution 2023'!$A:$A,'2023 Consolidated'!CB1,'[1]Budget Execution 2023'!$C:$C,$A$7)</f>
        <v>0</v>
      </c>
      <c r="CC7" s="15">
        <f>-SUMIFS('[1]Budget Execution 2023'!$F:$F,'[1]Budget Execution 2023'!$A:$A,'2023 Consolidated'!CB1,'[1]Budget Execution 2023'!$C:$C,$A$7)</f>
        <v>0</v>
      </c>
      <c r="CD7" s="15">
        <f>-SUMIFS('[1]Budget Execution 2023'!$G:$G,'[1]Budget Execution 2023'!$A:$A,'2023 Consolidated'!CB1,'[1]Budget Execution 2023'!$C:$C,$A$7)</f>
        <v>0</v>
      </c>
      <c r="CE7" s="15">
        <f t="shared" ref="CE7:CE9" si="63">CD7-CC7</f>
        <v>0</v>
      </c>
      <c r="CF7" s="15">
        <f>-SUMIFS('[1]Budget Execution 2023'!$E:$E,'[1]Budget Execution 2023'!$A:$A,'2023 Consolidated'!CF1,'[1]Budget Execution 2023'!$C:$C,$A$7)</f>
        <v>450000000</v>
      </c>
      <c r="CG7" s="15">
        <f>-SUMIFS('[1]Budget Execution 2023'!$F:$F,'[1]Budget Execution 2023'!$A:$A,'2023 Consolidated'!CF1,'[1]Budget Execution 2023'!$C:$C,$A$7)</f>
        <v>450000000</v>
      </c>
      <c r="CH7" s="15">
        <f>-SUMIFS('[1]Budget Execution 2023'!$G:$G,'[1]Budget Execution 2023'!$A:$A,'2023 Consolidated'!CF1,'[1]Budget Execution 2023'!$C:$C,$A$7)</f>
        <v>494322043.00999999</v>
      </c>
      <c r="CI7" s="15">
        <f t="shared" ref="CI7:CI9" si="64">CH7-CG7</f>
        <v>44322043.00999999</v>
      </c>
      <c r="CJ7" s="15">
        <f>-SUMIFS('[1]Budget Execution 2023'!$E:$E,'[1]Budget Execution 2023'!$A:$A,'2023 Consolidated'!CJ1,'[1]Budget Execution 2023'!$C:$C,$A$7)</f>
        <v>0</v>
      </c>
      <c r="CK7" s="15">
        <f>-SUMIFS('[1]Budget Execution 2023'!$F:$F,'[1]Budget Execution 2023'!$A:$A,'2023 Consolidated'!CJ1,'[1]Budget Execution 2023'!$C:$C,$A$7)</f>
        <v>0</v>
      </c>
      <c r="CL7" s="15">
        <f>-SUMIFS('[1]Budget Execution 2023'!$G:$G,'[1]Budget Execution 2023'!$A:$A,'2023 Consolidated'!CJ1,'[1]Budget Execution 2023'!$C:$C,$A$7)</f>
        <v>0</v>
      </c>
      <c r="CM7" s="15">
        <f t="shared" ref="CM7:CM9" si="65">CL7-CK7</f>
        <v>0</v>
      </c>
      <c r="CN7" s="15">
        <f>-SUMIFS('[1]Budget Execution 2023'!$E:$E,'[1]Budget Execution 2023'!$A:$A,'2023 Consolidated'!CN1,'[1]Budget Execution 2023'!$C:$C,$A$7)</f>
        <v>0</v>
      </c>
      <c r="CO7" s="15">
        <f>-SUMIFS('[1]Budget Execution 2023'!$F:$F,'[1]Budget Execution 2023'!$A:$A,'2023 Consolidated'!CN1,'[1]Budget Execution 2023'!$C:$C,$A$7)</f>
        <v>0</v>
      </c>
      <c r="CP7" s="15">
        <f>-SUMIFS('[1]Budget Execution 2023'!$G:$G,'[1]Budget Execution 2023'!$A:$A,'2023 Consolidated'!CN1,'[1]Budget Execution 2023'!$C:$C,$A$7)</f>
        <v>0</v>
      </c>
      <c r="CQ7" s="15">
        <f t="shared" ref="CQ7:CQ9" si="66">CP7-CO7</f>
        <v>0</v>
      </c>
      <c r="CR7" s="15">
        <f>-SUMIFS('[1]Budget Execution 2023'!$E:$E,'[1]Budget Execution 2023'!$A:$A,'2023 Consolidated'!CR1,'[1]Budget Execution 2023'!$C:$C,$A$7)</f>
        <v>0</v>
      </c>
      <c r="CS7" s="15">
        <f>-SUMIFS('[1]Budget Execution 2023'!$F:$F,'[1]Budget Execution 2023'!$A:$A,'2023 Consolidated'!CR1,'[1]Budget Execution 2023'!$C:$C,$A$7)</f>
        <v>0</v>
      </c>
      <c r="CT7" s="15">
        <f>-SUMIFS('[1]Budget Execution 2023'!$G:$G,'[1]Budget Execution 2023'!$A:$A,'2023 Consolidated'!CR1,'[1]Budget Execution 2023'!$C:$C,$A$7)</f>
        <v>0</v>
      </c>
      <c r="CU7" s="15">
        <f t="shared" ref="CU7:CU9" si="67">CT7-CS7</f>
        <v>0</v>
      </c>
      <c r="CV7" s="15">
        <f>-SUMIFS('[1]Budget Execution 2023'!$E:$E,'[1]Budget Execution 2023'!$A:$A,'2023 Consolidated'!CV1,'[1]Budget Execution 2023'!$C:$C,$A$7)</f>
        <v>0</v>
      </c>
      <c r="CW7" s="15">
        <f>-SUMIFS('[1]Budget Execution 2023'!$F:$F,'[1]Budget Execution 2023'!$A:$A,'2023 Consolidated'!CV1,'[1]Budget Execution 2023'!$C:$C,$A$7)</f>
        <v>0</v>
      </c>
      <c r="CX7" s="15">
        <f>-SUMIFS('[1]Budget Execution 2023'!$G:$G,'[1]Budget Execution 2023'!$A:$A,'2023 Consolidated'!CV1,'[1]Budget Execution 2023'!$C:$C,$A$7)</f>
        <v>0</v>
      </c>
      <c r="CY7" s="15">
        <f t="shared" ref="CY7:CY9" si="68">CX7-CW7</f>
        <v>0</v>
      </c>
      <c r="CZ7" s="15">
        <f>-SUMIFS('[1]Budget Execution 2023'!$E:$E,'[1]Budget Execution 2023'!$A:$A,'2023 Consolidated'!CZ1,'[1]Budget Execution 2023'!$C:$C,$A$7)</f>
        <v>0</v>
      </c>
      <c r="DA7" s="15">
        <f>-SUMIFS('[1]Budget Execution 2023'!$F:$F,'[1]Budget Execution 2023'!$A:$A,'2023 Consolidated'!CZ1,'[1]Budget Execution 2023'!$C:$C,$A$7)</f>
        <v>0</v>
      </c>
      <c r="DB7" s="15">
        <f>-SUMIFS('[1]Budget Execution 2023'!$G:$G,'[1]Budget Execution 2023'!$A:$A,'2023 Consolidated'!CZ1,'[1]Budget Execution 2023'!$C:$C,$A$7)</f>
        <v>0</v>
      </c>
      <c r="DC7" s="15">
        <f t="shared" ref="DC7:DC9" si="69">DB7-DA7</f>
        <v>0</v>
      </c>
      <c r="DD7" s="15">
        <f>-SUMIFS('[1]Budget Execution 2023'!$E:$E,'[1]Budget Execution 2023'!$A:$A,'2023 Consolidated'!DD1,'[1]Budget Execution 2023'!$C:$C,$A$7)</f>
        <v>0</v>
      </c>
      <c r="DE7" s="15">
        <f>-SUMIFS('[1]Budget Execution 2023'!$F:$F,'[1]Budget Execution 2023'!$A:$A,'2023 Consolidated'!DD1,'[1]Budget Execution 2023'!$C:$C,$A$7)</f>
        <v>0</v>
      </c>
      <c r="DF7" s="15">
        <f>-SUMIFS('[1]Budget Execution 2023'!$G:$G,'[1]Budget Execution 2023'!$A:$A,'2023 Consolidated'!DD1,'[1]Budget Execution 2023'!$C:$C,$A$7)</f>
        <v>0</v>
      </c>
      <c r="DG7" s="15">
        <f t="shared" ref="DG7:DG9" si="70">DF7-DE7</f>
        <v>0</v>
      </c>
      <c r="DH7" s="15">
        <f>-SUMIFS('[1]Budget Execution 2023'!$E:$E,'[1]Budget Execution 2023'!$A:$A,'2023 Consolidated'!DH1,'[1]Budget Execution 2023'!$C:$C,$A$7)</f>
        <v>0</v>
      </c>
      <c r="DI7" s="15">
        <f>-SUMIFS('[1]Budget Execution 2023'!$F:$F,'[1]Budget Execution 2023'!$A:$A,'2023 Consolidated'!DH1,'[1]Budget Execution 2023'!$C:$C,$A$7)</f>
        <v>0</v>
      </c>
      <c r="DJ7" s="15">
        <f>-SUMIFS('[1]Budget Execution 2023'!$G:$G,'[1]Budget Execution 2023'!$A:$A,'2023 Consolidated'!DH1,'[1]Budget Execution 2023'!$C:$C,$A$7)</f>
        <v>0</v>
      </c>
      <c r="DK7" s="15">
        <f t="shared" ref="DK7:DK9" si="71">DJ7-DI7</f>
        <v>0</v>
      </c>
      <c r="DL7" s="15">
        <f>-SUMIFS('[1]Budget Execution 2023'!$E:$E,'[1]Budget Execution 2023'!$A:$A,'2023 Consolidated'!DL1,'[1]Budget Execution 2023'!$C:$C,$A$7)</f>
        <v>0</v>
      </c>
      <c r="DM7" s="15">
        <f>-SUMIFS('[1]Budget Execution 2023'!$F:$F,'[1]Budget Execution 2023'!$A:$A,'2023 Consolidated'!DL1,'[1]Budget Execution 2023'!$C:$C,$A$7)</f>
        <v>0</v>
      </c>
      <c r="DN7" s="15">
        <f>-SUMIFS('[1]Budget Execution 2023'!$G:$G,'[1]Budget Execution 2023'!$A:$A,'2023 Consolidated'!DL1,'[1]Budget Execution 2023'!$C:$C,$A$7)</f>
        <v>0</v>
      </c>
      <c r="DO7" s="15">
        <f t="shared" ref="DO7:DO9" si="72">DN7-DM7</f>
        <v>0</v>
      </c>
      <c r="DP7" s="15">
        <f>-SUMIFS('[1]Budget Execution 2023'!$E:$E,'[1]Budget Execution 2023'!$A:$A,'2023 Consolidated'!DP1,'[1]Budget Execution 2023'!$C:$C,$A$7)</f>
        <v>0</v>
      </c>
      <c r="DQ7" s="15">
        <f>-SUMIFS('[1]Budget Execution 2023'!$F:$F,'[1]Budget Execution 2023'!$A:$A,'2023 Consolidated'!DP1,'[1]Budget Execution 2023'!$C:$C,$A$7)</f>
        <v>0</v>
      </c>
      <c r="DR7" s="15">
        <f>-SUMIFS('[1]Budget Execution 2023'!$G:$G,'[1]Budget Execution 2023'!$A:$A,'2023 Consolidated'!DP1,'[1]Budget Execution 2023'!$C:$C,$A$7)</f>
        <v>0</v>
      </c>
      <c r="DS7" s="15">
        <f t="shared" ref="DS7:DS9" si="73">DR7-DQ7</f>
        <v>0</v>
      </c>
      <c r="DT7" s="15">
        <f>-SUMIFS('[1]Budget Execution 2023'!$E:$E,'[1]Budget Execution 2023'!$A:$A,'2023 Consolidated'!DT1,'[1]Budget Execution 2023'!$C:$C,$A$7)</f>
        <v>0</v>
      </c>
      <c r="DU7" s="15">
        <f>-SUMIFS('[1]Budget Execution 2023'!$F:$F,'[1]Budget Execution 2023'!$A:$A,'2023 Consolidated'!DT1,'[1]Budget Execution 2023'!$C:$C,$A$7)</f>
        <v>0</v>
      </c>
      <c r="DV7" s="15">
        <f>-SUMIFS('[1]Budget Execution 2023'!$G:$G,'[1]Budget Execution 2023'!$A:$A,'2023 Consolidated'!DT1,'[1]Budget Execution 2023'!$C:$C,$A$7)</f>
        <v>0</v>
      </c>
      <c r="DW7" s="15">
        <f t="shared" ref="DW7:DW9" si="74">DV7-DU7</f>
        <v>0</v>
      </c>
      <c r="DX7" s="15">
        <f>-SUMIFS('[1]Budget Execution 2023'!$E:$E,'[1]Budget Execution 2023'!$A:$A,'2023 Consolidated'!DX1,'[1]Budget Execution 2023'!$C:$C,$A$7)</f>
        <v>0</v>
      </c>
      <c r="DY7" s="15">
        <f>-SUMIFS('[1]Budget Execution 2023'!$F:$F,'[1]Budget Execution 2023'!$A:$A,'2023 Consolidated'!DX1,'[1]Budget Execution 2023'!$C:$C,$A$7)</f>
        <v>0</v>
      </c>
      <c r="DZ7" s="15">
        <f>-SUMIFS('[1]Budget Execution 2023'!$G:$G,'[1]Budget Execution 2023'!$A:$A,'2023 Consolidated'!DX1,'[1]Budget Execution 2023'!$C:$C,$A$7)</f>
        <v>0</v>
      </c>
      <c r="EA7" s="15">
        <f t="shared" ref="EA7:EA9" si="75">DZ7-DY7</f>
        <v>0</v>
      </c>
      <c r="EB7" s="15">
        <f>-SUMIFS('[1]Budget Execution 2023'!$E:$E,'[1]Budget Execution 2023'!$A:$A,'2023 Consolidated'!EB1,'[1]Budget Execution 2023'!$C:$C,$A$7)</f>
        <v>0</v>
      </c>
      <c r="EC7" s="15">
        <f>-SUMIFS('[1]Budget Execution 2023'!$F:$F,'[1]Budget Execution 2023'!$A:$A,'2023 Consolidated'!EB1,'[1]Budget Execution 2023'!$C:$C,$A$7)</f>
        <v>0</v>
      </c>
      <c r="ED7" s="15">
        <f>-SUMIFS('[1]Budget Execution 2023'!$G:$G,'[1]Budget Execution 2023'!$A:$A,'2023 Consolidated'!EB1,'[1]Budget Execution 2023'!$C:$C,$A$7)</f>
        <v>0</v>
      </c>
      <c r="EE7" s="15">
        <f t="shared" ref="EE7:EE9" si="76">ED7-EC7</f>
        <v>0</v>
      </c>
      <c r="EF7" s="15">
        <f>-SUMIFS('[1]Budget Execution 2023'!$E:$E,'[1]Budget Execution 2023'!$A:$A,'2023 Consolidated'!EF1,'[1]Budget Execution 2023'!$C:$C,$A$7)</f>
        <v>0</v>
      </c>
      <c r="EG7" s="15">
        <f>-SUMIFS('[1]Budget Execution 2023'!$F:$F,'[1]Budget Execution 2023'!$A:$A,'2023 Consolidated'!EF1,'[1]Budget Execution 2023'!$C:$C,$A$7)</f>
        <v>0</v>
      </c>
      <c r="EH7" s="15">
        <f>-SUMIFS('[1]Budget Execution 2023'!$G:$G,'[1]Budget Execution 2023'!$A:$A,'2023 Consolidated'!EF1,'[1]Budget Execution 2023'!$C:$C,$A$7)</f>
        <v>0</v>
      </c>
      <c r="EI7" s="15">
        <f t="shared" ref="EI7:EI9" si="77">EH7-EG7</f>
        <v>0</v>
      </c>
      <c r="EJ7" s="15">
        <f>-SUMIFS('[1]Budget Execution 2023'!$E:$E,'[1]Budget Execution 2023'!$A:$A,'2023 Consolidated'!EJ1,'[1]Budget Execution 2023'!$C:$C,$A$7)</f>
        <v>0</v>
      </c>
      <c r="EK7" s="15">
        <f>-SUMIFS('[1]Budget Execution 2023'!$F:$F,'[1]Budget Execution 2023'!$A:$A,'2023 Consolidated'!EJ1,'[1]Budget Execution 2023'!$C:$C,$A$7)</f>
        <v>0</v>
      </c>
      <c r="EL7" s="15">
        <f>-SUMIFS('[1]Budget Execution 2023'!$G:$G,'[1]Budget Execution 2023'!$A:$A,'2023 Consolidated'!EJ1,'[1]Budget Execution 2023'!$C:$C,$A$7)</f>
        <v>0</v>
      </c>
      <c r="EM7" s="15">
        <f t="shared" ref="EM7:EM9" si="78">EL7-EK7</f>
        <v>0</v>
      </c>
      <c r="EN7" s="15">
        <f>-SUMIFS('[1]Budget Execution 2023'!$E:$E,'[1]Budget Execution 2023'!$A:$A,'2023 Consolidated'!EN1,'[1]Budget Execution 2023'!$C:$C,$A$7)</f>
        <v>0</v>
      </c>
      <c r="EO7" s="15">
        <f>-SUMIFS('[1]Budget Execution 2023'!$F:$F,'[1]Budget Execution 2023'!$A:$A,'2023 Consolidated'!EN1,'[1]Budget Execution 2023'!$C:$C,$A$7)</f>
        <v>0</v>
      </c>
      <c r="EP7" s="15">
        <f>-SUMIFS('[1]Budget Execution 2023'!$G:$G,'[1]Budget Execution 2023'!$A:$A,'2023 Consolidated'!EN1,'[1]Budget Execution 2023'!$C:$C,$A$7)</f>
        <v>0</v>
      </c>
      <c r="EQ7" s="15">
        <f t="shared" ref="EQ7:EQ9" si="79">EP7-EO7</f>
        <v>0</v>
      </c>
      <c r="ER7" s="15">
        <f>-SUMIFS('[1]Budget Execution 2023'!$E:$E,'[1]Budget Execution 2023'!$A:$A,'2023 Consolidated'!ER1,'[1]Budget Execution 2023'!$C:$C,$A$7)</f>
        <v>0</v>
      </c>
      <c r="ES7" s="15">
        <f>-SUMIFS('[1]Budget Execution 2023'!$F:$F,'[1]Budget Execution 2023'!$A:$A,'2023 Consolidated'!ER1,'[1]Budget Execution 2023'!$C:$C,$A$7)</f>
        <v>0</v>
      </c>
      <c r="ET7" s="15">
        <f>-SUMIFS('[1]Budget Execution 2023'!$G:$G,'[1]Budget Execution 2023'!$A:$A,'2023 Consolidated'!ER1,'[1]Budget Execution 2023'!$C:$C,$A$7)</f>
        <v>0</v>
      </c>
      <c r="EU7" s="15">
        <f t="shared" ref="EU7:EU9" si="80">ET7-ES7</f>
        <v>0</v>
      </c>
      <c r="EV7" s="15">
        <f>-SUMIFS('[1]Budget Execution 2023'!$E:$E,'[1]Budget Execution 2023'!$A:$A,'2023 Consolidated'!EV1,'[1]Budget Execution 2023'!$C:$C,$A$7)</f>
        <v>0</v>
      </c>
      <c r="EW7" s="15">
        <f>-SUMIFS('[1]Budget Execution 2023'!$F:$F,'[1]Budget Execution 2023'!$A:$A,'2023 Consolidated'!EV1,'[1]Budget Execution 2023'!$C:$C,$A$7)</f>
        <v>0</v>
      </c>
      <c r="EX7" s="15">
        <f>-SUMIFS('[1]Budget Execution 2023'!$G:$G,'[1]Budget Execution 2023'!$A:$A,'2023 Consolidated'!EV1,'[1]Budget Execution 2023'!$C:$C,$A$7)</f>
        <v>0</v>
      </c>
      <c r="EY7" s="15">
        <f t="shared" ref="EY7:EY9" si="81">EX7-EW7</f>
        <v>0</v>
      </c>
      <c r="EZ7" s="15">
        <f>-SUMIFS('[1]Budget Execution 2023'!$E:$E,'[1]Budget Execution 2023'!$A:$A,'2023 Consolidated'!EZ1,'[1]Budget Execution 2023'!$C:$C,$A$7)</f>
        <v>0</v>
      </c>
      <c r="FA7" s="15">
        <f>-SUMIFS('[1]Budget Execution 2023'!$F:$F,'[1]Budget Execution 2023'!$A:$A,'2023 Consolidated'!EZ1,'[1]Budget Execution 2023'!$C:$C,$A$7)</f>
        <v>0</v>
      </c>
      <c r="FB7" s="15">
        <f>-SUMIFS('[1]Budget Execution 2023'!$G:$G,'[1]Budget Execution 2023'!$A:$A,'2023 Consolidated'!EZ1,'[1]Budget Execution 2023'!$C:$C,$A$7)</f>
        <v>0</v>
      </c>
      <c r="FC7" s="15">
        <f t="shared" ref="FC7:FC9" si="82">FB7-FA7</f>
        <v>0</v>
      </c>
      <c r="FD7" s="15">
        <f>-SUMIFS('[1]Budget Execution 2023'!$E:$E,'[1]Budget Execution 2023'!$A:$A,'2023 Consolidated'!FD1,'[1]Budget Execution 2023'!$C:$C,$A$7)</f>
        <v>0</v>
      </c>
      <c r="FE7" s="15">
        <f>-SUMIFS('[1]Budget Execution 2023'!$F:$F,'[1]Budget Execution 2023'!$A:$A,'2023 Consolidated'!FD1,'[1]Budget Execution 2023'!$C:$C,$A$7)</f>
        <v>0</v>
      </c>
      <c r="FF7" s="15">
        <f>-SUMIFS('[1]Budget Execution 2023'!$G:$G,'[1]Budget Execution 2023'!$A:$A,'2023 Consolidated'!FD1,'[1]Budget Execution 2023'!$C:$C,$A$7)</f>
        <v>0</v>
      </c>
      <c r="FG7" s="15">
        <f t="shared" ref="FG7:FG9" si="83">FF7-FE7</f>
        <v>0</v>
      </c>
      <c r="FH7" s="15">
        <f>-SUMIFS('[1]Budget Execution 2023'!$E:$E,'[1]Budget Execution 2023'!$A:$A,'2023 Consolidated'!FH1,'[1]Budget Execution 2023'!$C:$C,$A$7)</f>
        <v>0</v>
      </c>
      <c r="FI7" s="15">
        <f>-SUMIFS('[1]Budget Execution 2023'!$F:$F,'[1]Budget Execution 2023'!$A:$A,'2023 Consolidated'!FH1,'[1]Budget Execution 2023'!$C:$C,$A$7)</f>
        <v>0</v>
      </c>
      <c r="FJ7" s="15">
        <f>-SUMIFS('[1]Budget Execution 2023'!$G:$G,'[1]Budget Execution 2023'!$A:$A,'2023 Consolidated'!FH1,'[1]Budget Execution 2023'!$C:$C,$A$7)</f>
        <v>0</v>
      </c>
      <c r="FK7" s="15">
        <f t="shared" ref="FK7:FK9" si="84">FJ7-FI7</f>
        <v>0</v>
      </c>
      <c r="FL7" s="15">
        <f>-SUMIFS('[1]Budget Execution 2023'!$E:$E,'[1]Budget Execution 2023'!$A:$A,'2023 Consolidated'!FL1,'[1]Budget Execution 2023'!$C:$C,$A$7)</f>
        <v>0</v>
      </c>
      <c r="FM7" s="15">
        <f>-SUMIFS('[1]Budget Execution 2023'!$F:$F,'[1]Budget Execution 2023'!$A:$A,'2023 Consolidated'!FL1,'[1]Budget Execution 2023'!$C:$C,$A$7)</f>
        <v>0</v>
      </c>
      <c r="FN7" s="15">
        <f>-SUMIFS('[1]Budget Execution 2023'!$G:$G,'[1]Budget Execution 2023'!$A:$A,'2023 Consolidated'!FL1,'[1]Budget Execution 2023'!$C:$C,$A$7)</f>
        <v>0</v>
      </c>
      <c r="FO7" s="15">
        <f t="shared" ref="FO7:FO9" si="85">FN7-FM7</f>
        <v>0</v>
      </c>
      <c r="FP7" s="15">
        <f>-SUMIFS('[1]Budget Execution 2023'!$E:$E,'[1]Budget Execution 2023'!$A:$A,'2023 Consolidated'!FP1,'[1]Budget Execution 2023'!$C:$C,$A$7)</f>
        <v>0</v>
      </c>
      <c r="FQ7" s="15">
        <f>-SUMIFS('[1]Budget Execution 2023'!$F:$F,'[1]Budget Execution 2023'!$A:$A,'2023 Consolidated'!FP1,'[1]Budget Execution 2023'!$C:$C,$A$7)</f>
        <v>0</v>
      </c>
      <c r="FR7" s="15">
        <f>-SUMIFS('[1]Budget Execution 2023'!$G:$G,'[1]Budget Execution 2023'!$A:$A,'2023 Consolidated'!FP1,'[1]Budget Execution 2023'!$C:$C,$A$7)</f>
        <v>0</v>
      </c>
      <c r="FS7" s="15">
        <f t="shared" ref="FS7:FS9" si="86">FR7-FQ7</f>
        <v>0</v>
      </c>
      <c r="FT7" s="15">
        <f>-SUMIFS('[1]Budget Execution 2023'!$E:$E,'[1]Budget Execution 2023'!$A:$A,'2023 Consolidated'!FT1,'[1]Budget Execution 2023'!$C:$C,$A$7)</f>
        <v>0</v>
      </c>
      <c r="FU7" s="15">
        <f>-SUMIFS('[1]Budget Execution 2023'!$F:$F,'[1]Budget Execution 2023'!$A:$A,'2023 Consolidated'!FT1,'[1]Budget Execution 2023'!$C:$C,$A$7)</f>
        <v>0</v>
      </c>
      <c r="FV7" s="15">
        <f>-SUMIFS('[1]Budget Execution 2023'!$G:$G,'[1]Budget Execution 2023'!$A:$A,'2023 Consolidated'!FT1,'[1]Budget Execution 2023'!$C:$C,$A$7)</f>
        <v>0</v>
      </c>
      <c r="FW7" s="15">
        <f t="shared" ref="FW7:FW9" si="87">FV7-FU7</f>
        <v>0</v>
      </c>
      <c r="FX7" s="15">
        <f>-SUMIFS('[1]Budget Execution 2023'!$E:$E,'[1]Budget Execution 2023'!$A:$A,'2023 Consolidated'!FX1,'[1]Budget Execution 2023'!$C:$C,$A$7)</f>
        <v>0</v>
      </c>
      <c r="FY7" s="15">
        <f>-SUMIFS('[1]Budget Execution 2023'!$F:$F,'[1]Budget Execution 2023'!$A:$A,'2023 Consolidated'!FX1,'[1]Budget Execution 2023'!$C:$C,$A$7)</f>
        <v>0</v>
      </c>
      <c r="FZ7" s="15">
        <f>-SUMIFS('[1]Budget Execution 2023'!$G:$G,'[1]Budget Execution 2023'!$A:$A,'2023 Consolidated'!FX1,'[1]Budget Execution 2023'!$C:$C,$A$7)</f>
        <v>0</v>
      </c>
      <c r="GA7" s="15">
        <f t="shared" ref="GA7:GA9" si="88">FZ7-FY7</f>
        <v>0</v>
      </c>
      <c r="GB7" s="15">
        <f>-SUMIFS('[1]Budget Execution 2023'!$E:$E,'[1]Budget Execution 2023'!$A:$A,'2023 Consolidated'!GB1,'[1]Budget Execution 2023'!$C:$C,$A$7)</f>
        <v>0</v>
      </c>
      <c r="GC7" s="15">
        <f>-SUMIFS('[1]Budget Execution 2023'!$F:$F,'[1]Budget Execution 2023'!$A:$A,'2023 Consolidated'!GB1,'[1]Budget Execution 2023'!$C:$C,$A$7)</f>
        <v>0</v>
      </c>
      <c r="GD7" s="15">
        <f>-SUMIFS('[1]Budget Execution 2023'!$G:$G,'[1]Budget Execution 2023'!$A:$A,'2023 Consolidated'!GB1,'[1]Budget Execution 2023'!$C:$C,$A$7)</f>
        <v>0</v>
      </c>
      <c r="GE7" s="15">
        <f t="shared" ref="GE7:GE9" si="89">GD7-GC7</f>
        <v>0</v>
      </c>
      <c r="GF7" s="15">
        <f>-SUMIFS('[1]Budget Execution 2023'!$E:$E,'[1]Budget Execution 2023'!$A:$A,'2023 Consolidated'!GF1,'[1]Budget Execution 2023'!$C:$C,$A$7)</f>
        <v>0</v>
      </c>
      <c r="GG7" s="15">
        <f>-SUMIFS('[1]Budget Execution 2023'!$F:$F,'[1]Budget Execution 2023'!$A:$A,'2023 Consolidated'!GF1,'[1]Budget Execution 2023'!$C:$C,$A$7)</f>
        <v>0</v>
      </c>
      <c r="GH7" s="15">
        <f>-SUMIFS('[1]Budget Execution 2023'!$G:$G,'[1]Budget Execution 2023'!$A:$A,'2023 Consolidated'!GF1,'[1]Budget Execution 2023'!$C:$C,$A$7)</f>
        <v>0</v>
      </c>
      <c r="GI7" s="15">
        <f t="shared" ref="GI7:GI9" si="90">GH7-GG7</f>
        <v>0</v>
      </c>
      <c r="GJ7" s="15">
        <f>-SUMIFS('[1]Budget Execution 2023'!$E:$E,'[1]Budget Execution 2023'!$A:$A,'2023 Consolidated'!GJ1,'[1]Budget Execution 2023'!$C:$C,$A$7)</f>
        <v>0</v>
      </c>
      <c r="GK7" s="15">
        <f>-SUMIFS('[1]Budget Execution 2023'!$F:$F,'[1]Budget Execution 2023'!$A:$A,'2023 Consolidated'!GJ1,'[1]Budget Execution 2023'!$C:$C,$A$7)</f>
        <v>0</v>
      </c>
      <c r="GL7" s="15">
        <f>-SUMIFS('[1]Budget Execution 2023'!$G:$G,'[1]Budget Execution 2023'!$A:$A,'2023 Consolidated'!GJ1,'[1]Budget Execution 2023'!$C:$C,$A$7)</f>
        <v>0</v>
      </c>
      <c r="GM7" s="15">
        <f t="shared" ref="GM7:GM9" si="91">GL7-GK7</f>
        <v>0</v>
      </c>
      <c r="GN7" s="15">
        <f>-SUMIFS('[1]Budget Execution 2023'!$E:$E,'[1]Budget Execution 2023'!$A:$A,'2023 Consolidated'!GN1,'[1]Budget Execution 2023'!$C:$C,$A$7)</f>
        <v>0</v>
      </c>
      <c r="GO7" s="15">
        <f>-SUMIFS('[1]Budget Execution 2023'!$F:$F,'[1]Budget Execution 2023'!$A:$A,'2023 Consolidated'!GN1,'[1]Budget Execution 2023'!$C:$C,$A$7)</f>
        <v>0</v>
      </c>
      <c r="GP7" s="15">
        <f>-SUMIFS('[1]Budget Execution 2023'!$G:$G,'[1]Budget Execution 2023'!$A:$A,'2023 Consolidated'!GN1,'[1]Budget Execution 2023'!$C:$C,$A$7)</f>
        <v>0</v>
      </c>
      <c r="GQ7" s="15">
        <f t="shared" ref="GQ7:GQ9" si="92">GP7-GO7</f>
        <v>0</v>
      </c>
      <c r="GR7" s="15">
        <f>-SUMIFS('[1]Budget Execution 2023'!$E:$E,'[1]Budget Execution 2023'!$A:$A,'2023 Consolidated'!GR1,'[1]Budget Execution 2023'!$C:$C,$A$7)</f>
        <v>0</v>
      </c>
      <c r="GS7" s="15">
        <f>-SUMIFS('[1]Budget Execution 2023'!$F:$F,'[1]Budget Execution 2023'!$A:$A,'2023 Consolidated'!GR1,'[1]Budget Execution 2023'!$C:$C,$A$7)</f>
        <v>0</v>
      </c>
      <c r="GT7" s="15">
        <f>-SUMIFS('[1]Budget Execution 2023'!$G:$G,'[1]Budget Execution 2023'!$A:$A,'2023 Consolidated'!GR1,'[1]Budget Execution 2023'!$C:$C,$A$7)</f>
        <v>0</v>
      </c>
      <c r="GU7" s="15">
        <f t="shared" ref="GU7:GU9" si="93">GT7-GS7</f>
        <v>0</v>
      </c>
    </row>
    <row r="8" spans="1:203" s="2" customFormat="1" ht="30" customHeight="1" thickBot="1" x14ac:dyDescent="0.4">
      <c r="A8" s="14" t="s">
        <v>35</v>
      </c>
      <c r="B8" s="5" t="s">
        <v>3</v>
      </c>
      <c r="C8"/>
      <c r="D8" s="15">
        <f>SUMIF($H$3:$GU$3,$D$3,H8:GU8)</f>
        <v>19022854440</v>
      </c>
      <c r="E8" s="15">
        <f>SUMIF($H$3:$GU$3,$E$3,H8:GU8)-804478133.8</f>
        <v>19599575324</v>
      </c>
      <c r="F8" s="15">
        <f>SUMIF($H$3:$GU$3,$F$3,H8:GU8)-20076462123.02</f>
        <v>14778650515.369999</v>
      </c>
      <c r="G8" s="15">
        <f>F8-E8</f>
        <v>-4820924808.6300011</v>
      </c>
      <c r="H8" s="15">
        <f>-SUMIFS('[1]Budget Execution 2023'!$E:$E,'[1]Budget Execution 2023'!$A:$A,'2023 Consolidated'!H1,'[1]Budget Execution 2023'!$C:$C,$A$8)</f>
        <v>0</v>
      </c>
      <c r="I8" s="15">
        <f>-SUMIFS('[1]Budget Execution 2023'!$F:$F,'[1]Budget Execution 2023'!$A:$A,'2023 Consolidated'!H1,'[1]Budget Execution 2023'!$C:$C,$A$8)</f>
        <v>0</v>
      </c>
      <c r="J8" s="15">
        <f>-SUMIFS('[1]Budget Execution 2023'!$G:$G,'[1]Budget Execution 2023'!$A:$A,'2023 Consolidated'!H1,'[1]Budget Execution 2023'!$C:$C,$A$8)</f>
        <v>0</v>
      </c>
      <c r="K8" s="15">
        <f>J8-I8</f>
        <v>0</v>
      </c>
      <c r="L8" s="15">
        <f>-SUMIFS('[1]Budget Execution 2023'!$E:$E,'[1]Budget Execution 2023'!$A:$A,'2023 Consolidated'!L1,'[1]Budget Execution 2023'!$C:$C,$A$8)</f>
        <v>0</v>
      </c>
      <c r="M8" s="15">
        <f>-SUMIFS('[1]Budget Execution 2023'!$F:$F,'[1]Budget Execution 2023'!$A:$A,'2023 Consolidated'!L1,'[1]Budget Execution 2023'!$C:$C,$A$8)</f>
        <v>0</v>
      </c>
      <c r="N8" s="15">
        <f>-SUMIFS('[1]Budget Execution 2023'!$G:$G,'[1]Budget Execution 2023'!$A:$A,'2023 Consolidated'!L1,'[1]Budget Execution 2023'!$C:$C,$A$8)</f>
        <v>0</v>
      </c>
      <c r="O8" s="15">
        <f>N8-M8</f>
        <v>0</v>
      </c>
      <c r="P8" s="15">
        <f>-SUMIFS('[1]Budget Execution 2023'!$E:$E,'[1]Budget Execution 2023'!$A:$A,'2023 Consolidated'!P1,'[1]Budget Execution 2023'!$C:$C,$A$8)</f>
        <v>0</v>
      </c>
      <c r="Q8" s="15">
        <f>-SUMIFS('[1]Budget Execution 2023'!$F:$F,'[1]Budget Execution 2023'!$A:$A,'2023 Consolidated'!P1,'[1]Budget Execution 2023'!$C:$C,$A$8)</f>
        <v>0</v>
      </c>
      <c r="R8" s="15">
        <f>-SUMIFS('[1]Budget Execution 2023'!$G:$G,'[1]Budget Execution 2023'!$A:$A,'2023 Consolidated'!P1,'[1]Budget Execution 2023'!$C:$C,$A$8)</f>
        <v>0</v>
      </c>
      <c r="S8" s="15">
        <f>R8-Q8</f>
        <v>0</v>
      </c>
      <c r="T8" s="15">
        <f>-SUMIFS('[1]Budget Execution 2023'!$E:$E,'[1]Budget Execution 2023'!$A:$A,'2023 Consolidated'!T1,'[1]Budget Execution 2023'!$C:$C,$A$8)</f>
        <v>0</v>
      </c>
      <c r="U8" s="15">
        <f>-SUMIFS('[1]Budget Execution 2023'!$F:$F,'[1]Budget Execution 2023'!$A:$A,'2023 Consolidated'!T1,'[1]Budget Execution 2023'!$C:$C,$A$8)</f>
        <v>0</v>
      </c>
      <c r="V8" s="15">
        <f>-SUMIFS('[1]Budget Execution 2023'!$G:$G,'[1]Budget Execution 2023'!$A:$A,'2023 Consolidated'!T1,'[1]Budget Execution 2023'!$C:$C,$A$8)</f>
        <v>0</v>
      </c>
      <c r="W8" s="15">
        <f t="shared" si="50"/>
        <v>0</v>
      </c>
      <c r="X8" s="15">
        <f>-SUMIFS('[1]Budget Execution 2023'!$E:$E,'[1]Budget Execution 2023'!$A:$A,'2023 Consolidated'!X1,'[1]Budget Execution 2023'!$C:$C,$A$8)</f>
        <v>0</v>
      </c>
      <c r="Y8" s="15">
        <f>-SUMIFS('[1]Budget Execution 2023'!$F:$F,'[1]Budget Execution 2023'!$A:$A,'2023 Consolidated'!X1,'[1]Budget Execution 2023'!$C:$C,$A$8)</f>
        <v>0</v>
      </c>
      <c r="Z8" s="15">
        <f>-SUMIFS('[1]Budget Execution 2023'!$G:$G,'[1]Budget Execution 2023'!$A:$A,'2023 Consolidated'!X1,'[1]Budget Execution 2023'!$C:$C,$A$8)</f>
        <v>0</v>
      </c>
      <c r="AA8" s="15">
        <f t="shared" si="51"/>
        <v>0</v>
      </c>
      <c r="AB8" s="15">
        <f>-SUMIFS('[1]Budget Execution 2023'!$E:$E,'[1]Budget Execution 2023'!$A:$A,'2023 Consolidated'!AB1,'[1]Budget Execution 2023'!$C:$C,$A$8)</f>
        <v>0</v>
      </c>
      <c r="AC8" s="15">
        <f>-SUMIFS('[1]Budget Execution 2023'!$F:$F,'[1]Budget Execution 2023'!$A:$A,'2023 Consolidated'!AB1,'[1]Budget Execution 2023'!$C:$C,$A$8)</f>
        <v>0</v>
      </c>
      <c r="AD8" s="15">
        <f>-SUMIFS('[1]Budget Execution 2023'!$G:$G,'[1]Budget Execution 2023'!$A:$A,'2023 Consolidated'!AB1,'[1]Budget Execution 2023'!$C:$C,$A$8)</f>
        <v>0</v>
      </c>
      <c r="AE8" s="15">
        <f t="shared" si="52"/>
        <v>0</v>
      </c>
      <c r="AF8" s="15">
        <f>-SUMIFS('[1]Budget Execution 2023'!$E:$E,'[1]Budget Execution 2023'!$A:$A,'2023 Consolidated'!AF1,'[1]Budget Execution 2023'!$C:$C,$A$8)</f>
        <v>0</v>
      </c>
      <c r="AG8" s="15">
        <f>-SUMIFS('[1]Budget Execution 2023'!$F:$F,'[1]Budget Execution 2023'!$A:$A,'2023 Consolidated'!AF1,'[1]Budget Execution 2023'!$C:$C,$A$8)</f>
        <v>0</v>
      </c>
      <c r="AH8" s="15">
        <f>-SUMIFS('[1]Budget Execution 2023'!$G:$G,'[1]Budget Execution 2023'!$A:$A,'2023 Consolidated'!AF1,'[1]Budget Execution 2023'!$C:$C,$A$8)</f>
        <v>0</v>
      </c>
      <c r="AI8" s="15">
        <f t="shared" si="53"/>
        <v>0</v>
      </c>
      <c r="AJ8" s="15">
        <f>-SUMIFS('[1]Budget Execution 2023'!$E:$E,'[1]Budget Execution 2023'!$A:$A,'2023 Consolidated'!AJ1,'[1]Budget Execution 2023'!$C:$C,$A$8)</f>
        <v>0</v>
      </c>
      <c r="AK8" s="15">
        <f>-SUMIFS('[1]Budget Execution 2023'!$F:$F,'[1]Budget Execution 2023'!$A:$A,'2023 Consolidated'!AJ1,'[1]Budget Execution 2023'!$C:$C,$A$8)</f>
        <v>0</v>
      </c>
      <c r="AL8" s="15">
        <f>-SUMIFS('[1]Budget Execution 2023'!$G:$G,'[1]Budget Execution 2023'!$A:$A,'2023 Consolidated'!AJ1,'[1]Budget Execution 2023'!$C:$C,$A$8)</f>
        <v>0</v>
      </c>
      <c r="AM8" s="15">
        <f t="shared" si="54"/>
        <v>0</v>
      </c>
      <c r="AN8" s="15">
        <f>-SUMIFS('[1]Budget Execution 2023'!$E:$E,'[1]Budget Execution 2023'!$A:$A,'2023 Consolidated'!AN1,'[1]Budget Execution 2023'!$C:$C,$A$8)</f>
        <v>0</v>
      </c>
      <c r="AO8" s="15">
        <f>-SUMIFS('[1]Budget Execution 2023'!$F:$F,'[1]Budget Execution 2023'!$A:$A,'2023 Consolidated'!AN1,'[1]Budget Execution 2023'!$C:$C,$A$8)</f>
        <v>0</v>
      </c>
      <c r="AP8" s="15">
        <f>-SUMIFS('[1]Budget Execution 2023'!$G:$G,'[1]Budget Execution 2023'!$A:$A,'2023 Consolidated'!AN1,'[1]Budget Execution 2023'!$C:$C,$A$8)</f>
        <v>0</v>
      </c>
      <c r="AQ8" s="15">
        <f t="shared" si="55"/>
        <v>0</v>
      </c>
      <c r="AR8" s="15">
        <f>-SUMIFS('[1]Budget Execution 2023'!$E:$E,'[1]Budget Execution 2023'!$A:$A,'2023 Consolidated'!AR1,'[1]Budget Execution 2023'!$C:$C,$A$8)</f>
        <v>0</v>
      </c>
      <c r="AS8" s="15">
        <f>-SUMIFS('[1]Budget Execution 2023'!$F:$F,'[1]Budget Execution 2023'!$A:$A,'2023 Consolidated'!AR1,'[1]Budget Execution 2023'!$C:$C,$A$8)</f>
        <v>0</v>
      </c>
      <c r="AT8" s="15">
        <f>-SUMIFS('[1]Budget Execution 2023'!$G:$G,'[1]Budget Execution 2023'!$A:$A,'2023 Consolidated'!AR1,'[1]Budget Execution 2023'!$C:$C,$A$8)</f>
        <v>0</v>
      </c>
      <c r="AU8" s="15">
        <f t="shared" si="56"/>
        <v>0</v>
      </c>
      <c r="AV8" s="15">
        <f>-SUMIFS('[1]Budget Execution 2023'!$E:$E,'[1]Budget Execution 2023'!$A:$A,'2023 Consolidated'!AV1,'[1]Budget Execution 2023'!$C:$C,$A$8)</f>
        <v>0</v>
      </c>
      <c r="AW8" s="15">
        <f>-SUMIFS('[1]Budget Execution 2023'!$F:$F,'[1]Budget Execution 2023'!$A:$A,'2023 Consolidated'!AV1,'[1]Budget Execution 2023'!$C:$C,$A$8)</f>
        <v>0</v>
      </c>
      <c r="AX8" s="15">
        <f>-SUMIFS('[1]Budget Execution 2023'!$G:$G,'[1]Budget Execution 2023'!$A:$A,'2023 Consolidated'!AV1,'[1]Budget Execution 2023'!$C:$C,$A$8)</f>
        <v>0</v>
      </c>
      <c r="AY8" s="15">
        <f t="shared" si="57"/>
        <v>0</v>
      </c>
      <c r="AZ8" s="15">
        <f>-SUMIFS('[1]Budget Execution 2023'!$E:$E,'[1]Budget Execution 2023'!$A:$A,'2023 Consolidated'!AZ1,'[1]Budget Execution 2023'!$C:$C,$A$8)</f>
        <v>0</v>
      </c>
      <c r="BA8" s="15">
        <f>-SUMIFS('[1]Budget Execution 2023'!$F:$F,'[1]Budget Execution 2023'!$A:$A,'2023 Consolidated'!AZ1,'[1]Budget Execution 2023'!$C:$C,$A$8)</f>
        <v>0</v>
      </c>
      <c r="BB8" s="15">
        <f>-SUMIFS('[1]Budget Execution 2023'!$G:$G,'[1]Budget Execution 2023'!$A:$A,'2023 Consolidated'!AZ1,'[1]Budget Execution 2023'!$C:$C,$A$8)</f>
        <v>0</v>
      </c>
      <c r="BC8" s="15">
        <f t="shared" si="58"/>
        <v>0</v>
      </c>
      <c r="BD8" s="15">
        <f>-SUMIFS('[1]Budget Execution 2023'!$E:$E,'[1]Budget Execution 2023'!$A:$A,'2023 Consolidated'!BD1,'[1]Budget Execution 2023'!$C:$C,$A$8)</f>
        <v>0</v>
      </c>
      <c r="BE8" s="15">
        <f>-SUMIFS('[1]Budget Execution 2023'!$F:$F,'[1]Budget Execution 2023'!$A:$A,'2023 Consolidated'!BD1,'[1]Budget Execution 2023'!$C:$C,$A$8)</f>
        <v>0</v>
      </c>
      <c r="BF8" s="15">
        <f>-SUMIFS('[1]Budget Execution 2023'!$G:$G,'[1]Budget Execution 2023'!$A:$A,'2023 Consolidated'!BD1,'[1]Budget Execution 2023'!$C:$C,$A$8)</f>
        <v>0</v>
      </c>
      <c r="BG8" s="15">
        <f t="shared" si="59"/>
        <v>0</v>
      </c>
      <c r="BH8" s="15">
        <f>-SUMIFS('[1]Budget Execution 2023'!$E:$E,'[1]Budget Execution 2023'!$A:$A,'2023 Consolidated'!BH1,'[1]Budget Execution 2023'!$C:$C,$A$8)</f>
        <v>0</v>
      </c>
      <c r="BI8" s="15">
        <f>-SUMIFS('[1]Budget Execution 2023'!$F:$F,'[1]Budget Execution 2023'!$A:$A,'2023 Consolidated'!BH1,'[1]Budget Execution 2023'!$C:$C,$A$8)</f>
        <v>0</v>
      </c>
      <c r="BJ8" s="15">
        <f>-SUMIFS('[1]Budget Execution 2023'!$G:$G,'[1]Budget Execution 2023'!$A:$A,'2023 Consolidated'!BH1,'[1]Budget Execution 2023'!$C:$C,$A$8)</f>
        <v>0</v>
      </c>
      <c r="BK8" s="15">
        <f t="shared" si="60"/>
        <v>0</v>
      </c>
      <c r="BL8" s="15">
        <f>-SUMIFS('[1]Budget Execution 2023'!$E:$E,'[1]Budget Execution 2023'!$A:$A,'2023 Consolidated'!BL1,'[1]Budget Execution 2023'!$C:$C,$A$8)</f>
        <v>0</v>
      </c>
      <c r="BM8" s="15">
        <f>-SUMIFS('[1]Budget Execution 2023'!$F:$F,'[1]Budget Execution 2023'!$A:$A,'2023 Consolidated'!BL1,'[1]Budget Execution 2023'!$C:$C,$A$8)</f>
        <v>0</v>
      </c>
      <c r="BN8" s="15">
        <f>-SUMIFS('[1]Budget Execution 2023'!$G:$G,'[1]Budget Execution 2023'!$A:$A,'2023 Consolidated'!BL1,'[1]Budget Execution 2023'!$C:$C,$A$8)</f>
        <v>0</v>
      </c>
      <c r="BO8" s="15">
        <f t="shared" si="61"/>
        <v>0</v>
      </c>
      <c r="BP8" s="15">
        <f>-SUMIFS('[1]Budget Execution 2023'!$E:$E,'[1]Budget Execution 2023'!$A:$A,'2023 Consolidated'!BP1,'[1]Budget Execution 2023'!$C:$C,$A$8)</f>
        <v>0</v>
      </c>
      <c r="BQ8" s="15">
        <f>-SUMIFS('[1]Budget Execution 2023'!$F:$F,'[1]Budget Execution 2023'!$A:$A,'2023 Consolidated'!BP1,'[1]Budget Execution 2023'!$C:$C,$A$8)</f>
        <v>0</v>
      </c>
      <c r="BR8" s="15">
        <f>-SUMIFS('[1]Budget Execution 2023'!$G:$G,'[1]Budget Execution 2023'!$A:$A,'2023 Consolidated'!BP1,'[1]Budget Execution 2023'!$C:$C,$A$8)</f>
        <v>0</v>
      </c>
      <c r="BS8" s="15">
        <f t="shared" si="62"/>
        <v>0</v>
      </c>
      <c r="BT8" s="15">
        <f>-SUMIFS('[1]Budget Execution 2023'!$E:$E,'[1]Budget Execution 2023'!$A:$A,'2023 Consolidated'!BT1,'[1]Budget Execution 2023'!$C:$C,$A$8)</f>
        <v>0</v>
      </c>
      <c r="BU8" s="15">
        <f>-SUMIFS('[1]Budget Execution 2023'!$F:$F,'[1]Budget Execution 2023'!$A:$A,'2023 Consolidated'!BT1,'[1]Budget Execution 2023'!$C:$C,$A$8)</f>
        <v>0</v>
      </c>
      <c r="BV8" s="15">
        <f>-SUMIFS('[1]Budget Execution 2023'!$G:$G,'[1]Budget Execution 2023'!$A:$A,'2023 Consolidated'!BT1,'[1]Budget Execution 2023'!$C:$C,$A$8)</f>
        <v>0</v>
      </c>
      <c r="BW8" s="15">
        <f>BV8-BU8</f>
        <v>0</v>
      </c>
      <c r="BX8" s="15">
        <f>-SUMIFS('[1]Budget Execution 2023'!$E:$E,'[1]Budget Execution 2023'!$A:$A,'2023 Consolidated'!BX1,'[1]Budget Execution 2023'!$C:$C,$A$8)</f>
        <v>0</v>
      </c>
      <c r="BY8" s="15">
        <f>-SUMIFS('[1]Budget Execution 2023'!$F:$F,'[1]Budget Execution 2023'!$A:$A,'2023 Consolidated'!BX1,'[1]Budget Execution 2023'!$C:$C,$A$8)</f>
        <v>0</v>
      </c>
      <c r="BZ8" s="15">
        <f>-SUMIFS('[1]Budget Execution 2023'!$G:$G,'[1]Budget Execution 2023'!$A:$A,'2023 Consolidated'!BX1,'[1]Budget Execution 2023'!$C:$C,$A$8)</f>
        <v>0</v>
      </c>
      <c r="CA8" s="15">
        <f>BZ8-BY8</f>
        <v>0</v>
      </c>
      <c r="CB8" s="15">
        <f>-SUMIFS('[1]Budget Execution 2023'!$E:$E,'[1]Budget Execution 2023'!$A:$A,'2023 Consolidated'!CB1,'[1]Budget Execution 2023'!$C:$C,$A$8)</f>
        <v>0</v>
      </c>
      <c r="CC8" s="15">
        <f>-SUMIFS('[1]Budget Execution 2023'!$F:$F,'[1]Budget Execution 2023'!$A:$A,'2023 Consolidated'!CB1,'[1]Budget Execution 2023'!$C:$C,$A$8)</f>
        <v>0</v>
      </c>
      <c r="CD8" s="15">
        <f>-SUMIFS('[1]Budget Execution 2023'!$G:$G,'[1]Budget Execution 2023'!$A:$A,'2023 Consolidated'!CB1,'[1]Budget Execution 2023'!$C:$C,$A$8)</f>
        <v>0</v>
      </c>
      <c r="CE8" s="15">
        <f t="shared" si="63"/>
        <v>0</v>
      </c>
      <c r="CF8" s="15">
        <f>-SUMIFS('[1]Budget Execution 2023'!$E:$E,'[1]Budget Execution 2023'!$A:$A,'2023 Consolidated'!CF1,'[1]Budget Execution 2023'!$C:$C,$A$8)</f>
        <v>19000919000</v>
      </c>
      <c r="CG8" s="15">
        <f>-SUMIFS('[1]Budget Execution 2023'!$F:$F,'[1]Budget Execution 2023'!$A:$A,'2023 Consolidated'!CF1,'[1]Budget Execution 2023'!$C:$C,$A$8)</f>
        <v>19515107884</v>
      </c>
      <c r="CH8" s="15">
        <f>-SUMIFS('[1]Budget Execution 2023'!$G:$G,'[1]Budget Execution 2023'!$A:$A,'2023 Consolidated'!CF1,'[1]Budget Execution 2023'!$C:$C,$A$8)</f>
        <v>14764276515.370001</v>
      </c>
      <c r="CI8" s="15">
        <f t="shared" si="64"/>
        <v>-4750831368.6299992</v>
      </c>
      <c r="CJ8" s="15">
        <f>-SUMIFS('[1]Budget Execution 2023'!$E:$E,'[1]Budget Execution 2023'!$A:$A,'2023 Consolidated'!CJ1,'[1]Budget Execution 2023'!$C:$C,$A$8)</f>
        <v>0</v>
      </c>
      <c r="CK8" s="15">
        <f>-SUMIFS('[1]Budget Execution 2023'!$F:$F,'[1]Budget Execution 2023'!$A:$A,'2023 Consolidated'!CJ1,'[1]Budget Execution 2023'!$C:$C,$A$8)</f>
        <v>0</v>
      </c>
      <c r="CL8" s="15">
        <f>-SUMIFS('[1]Budget Execution 2023'!$G:$G,'[1]Budget Execution 2023'!$A:$A,'2023 Consolidated'!CJ1,'[1]Budget Execution 2023'!$C:$C,$A$8)</f>
        <v>24759000</v>
      </c>
      <c r="CM8" s="15">
        <f t="shared" si="65"/>
        <v>24759000</v>
      </c>
      <c r="CN8" s="15">
        <f>-SUMIFS('[1]Budget Execution 2023'!$E:$E,'[1]Budget Execution 2023'!$A:$A,'2023 Consolidated'!CN1,'[1]Budget Execution 2023'!$C:$C,$A$8)</f>
        <v>0</v>
      </c>
      <c r="CO8" s="15">
        <f>-SUMIFS('[1]Budget Execution 2023'!$F:$F,'[1]Budget Execution 2023'!$A:$A,'2023 Consolidated'!CN1,'[1]Budget Execution 2023'!$C:$C,$A$8)</f>
        <v>30600000</v>
      </c>
      <c r="CP8" s="15">
        <f>-SUMIFS('[1]Budget Execution 2023'!$G:$G,'[1]Budget Execution 2023'!$A:$A,'2023 Consolidated'!CN1,'[1]Budget Execution 2023'!$C:$C,$A$8)</f>
        <v>30600000</v>
      </c>
      <c r="CQ8" s="15">
        <f t="shared" si="66"/>
        <v>0</v>
      </c>
      <c r="CR8" s="15">
        <f>-SUMIFS('[1]Budget Execution 2023'!$E:$E,'[1]Budget Execution 2023'!$A:$A,'2023 Consolidated'!CR1,'[1]Budget Execution 2023'!$C:$C,$A$8)</f>
        <v>0</v>
      </c>
      <c r="CS8" s="15">
        <f>-SUMIFS('[1]Budget Execution 2023'!$F:$F,'[1]Budget Execution 2023'!$A:$A,'2023 Consolidated'!CR1,'[1]Budget Execution 2023'!$C:$C,$A$8)</f>
        <v>0</v>
      </c>
      <c r="CT8" s="15">
        <f>-SUMIFS('[1]Budget Execution 2023'!$G:$G,'[1]Budget Execution 2023'!$A:$A,'2023 Consolidated'!CR1,'[1]Budget Execution 2023'!$C:$C,$A$8)</f>
        <v>26554000</v>
      </c>
      <c r="CU8" s="15">
        <f t="shared" si="67"/>
        <v>26554000</v>
      </c>
      <c r="CV8" s="15">
        <f>-SUMIFS('[1]Budget Execution 2023'!$E:$E,'[1]Budget Execution 2023'!$A:$A,'2023 Consolidated'!CV1,'[1]Budget Execution 2023'!$C:$C,$A$8)</f>
        <v>0</v>
      </c>
      <c r="CW8" s="15">
        <f>-SUMIFS('[1]Budget Execution 2023'!$F:$F,'[1]Budget Execution 2023'!$A:$A,'2023 Consolidated'!CV1,'[1]Budget Execution 2023'!$C:$C,$A$8)</f>
        <v>0</v>
      </c>
      <c r="CX8" s="15">
        <f>-SUMIFS('[1]Budget Execution 2023'!$G:$G,'[1]Budget Execution 2023'!$A:$A,'2023 Consolidated'!CV1,'[1]Budget Execution 2023'!$C:$C,$A$8)</f>
        <v>6738996235.6800003</v>
      </c>
      <c r="CY8" s="15">
        <f t="shared" si="68"/>
        <v>6738996235.6800003</v>
      </c>
      <c r="CZ8" s="15">
        <f>-SUMIFS('[1]Budget Execution 2023'!$E:$E,'[1]Budget Execution 2023'!$A:$A,'2023 Consolidated'!CZ1,'[1]Budget Execution 2023'!$C:$C,$A$8)</f>
        <v>0</v>
      </c>
      <c r="DA8" s="15">
        <f>-SUMIFS('[1]Budget Execution 2023'!$F:$F,'[1]Budget Execution 2023'!$A:$A,'2023 Consolidated'!CZ1,'[1]Budget Execution 2023'!$C:$C,$A$8)</f>
        <v>0</v>
      </c>
      <c r="DB8" s="15">
        <f>-SUMIFS('[1]Budget Execution 2023'!$G:$G,'[1]Budget Execution 2023'!$A:$A,'2023 Consolidated'!CZ1,'[1]Budget Execution 2023'!$C:$C,$A$8)</f>
        <v>4656476920</v>
      </c>
      <c r="DC8" s="15">
        <f t="shared" si="69"/>
        <v>4656476920</v>
      </c>
      <c r="DD8" s="15">
        <f>-SUMIFS('[1]Budget Execution 2023'!$E:$E,'[1]Budget Execution 2023'!$A:$A,'2023 Consolidated'!DD1,'[1]Budget Execution 2023'!$C:$C,$A$8)</f>
        <v>0</v>
      </c>
      <c r="DE8" s="15">
        <f>-SUMIFS('[1]Budget Execution 2023'!$F:$F,'[1]Budget Execution 2023'!$A:$A,'2023 Consolidated'!DD1,'[1]Budget Execution 2023'!$C:$C,$A$8)</f>
        <v>0</v>
      </c>
      <c r="DF8" s="15">
        <f>-SUMIFS('[1]Budget Execution 2023'!$G:$G,'[1]Budget Execution 2023'!$A:$A,'2023 Consolidated'!DD1,'[1]Budget Execution 2023'!$C:$C,$A$8)</f>
        <v>114541000</v>
      </c>
      <c r="DG8" s="15">
        <f t="shared" si="70"/>
        <v>114541000</v>
      </c>
      <c r="DH8" s="15">
        <f>-SUMIFS('[1]Budget Execution 2023'!$E:$E,'[1]Budget Execution 2023'!$A:$A,'2023 Consolidated'!DH1,'[1]Budget Execution 2023'!$C:$C,$A$8)</f>
        <v>0</v>
      </c>
      <c r="DI8" s="15">
        <f>-SUMIFS('[1]Budget Execution 2023'!$F:$F,'[1]Budget Execution 2023'!$A:$A,'2023 Consolidated'!DH1,'[1]Budget Execution 2023'!$C:$C,$A$8)</f>
        <v>0</v>
      </c>
      <c r="DJ8" s="15">
        <f>-SUMIFS('[1]Budget Execution 2023'!$G:$G,'[1]Budget Execution 2023'!$A:$A,'2023 Consolidated'!DH1,'[1]Budget Execution 2023'!$C:$C,$A$8)</f>
        <v>208856892</v>
      </c>
      <c r="DK8" s="15">
        <f t="shared" si="71"/>
        <v>208856892</v>
      </c>
      <c r="DL8" s="15">
        <f>-SUMIFS('[1]Budget Execution 2023'!$E:$E,'[1]Budget Execution 2023'!$A:$A,'2023 Consolidated'!DL1,'[1]Budget Execution 2023'!$C:$C,$A$8)</f>
        <v>0</v>
      </c>
      <c r="DM8" s="15">
        <f>-SUMIFS('[1]Budget Execution 2023'!$F:$F,'[1]Budget Execution 2023'!$A:$A,'2023 Consolidated'!DL1,'[1]Budget Execution 2023'!$C:$C,$A$8)</f>
        <v>0</v>
      </c>
      <c r="DN8" s="15">
        <f>-SUMIFS('[1]Budget Execution 2023'!$G:$G,'[1]Budget Execution 2023'!$A:$A,'2023 Consolidated'!DL1,'[1]Budget Execution 2023'!$C:$C,$A$8)</f>
        <v>38603000</v>
      </c>
      <c r="DO8" s="15">
        <f t="shared" si="72"/>
        <v>38603000</v>
      </c>
      <c r="DP8" s="15">
        <f>-SUMIFS('[1]Budget Execution 2023'!$E:$E,'[1]Budget Execution 2023'!$A:$A,'2023 Consolidated'!DP1,'[1]Budget Execution 2023'!$C:$C,$A$8)</f>
        <v>0</v>
      </c>
      <c r="DQ8" s="15">
        <f>-SUMIFS('[1]Budget Execution 2023'!$F:$F,'[1]Budget Execution 2023'!$A:$A,'2023 Consolidated'!DP1,'[1]Budget Execution 2023'!$C:$C,$A$8)</f>
        <v>0</v>
      </c>
      <c r="DR8" s="15">
        <f>-SUMIFS('[1]Budget Execution 2023'!$G:$G,'[1]Budget Execution 2023'!$A:$A,'2023 Consolidated'!DP1,'[1]Budget Execution 2023'!$C:$C,$A$8)</f>
        <v>3380077000</v>
      </c>
      <c r="DS8" s="15">
        <f t="shared" si="73"/>
        <v>3380077000</v>
      </c>
      <c r="DT8" s="15">
        <f>-SUMIFS('[1]Budget Execution 2023'!$E:$E,'[1]Budget Execution 2023'!$A:$A,'2023 Consolidated'!DT1,'[1]Budget Execution 2023'!$C:$C,$A$8)</f>
        <v>0</v>
      </c>
      <c r="DU8" s="15">
        <f>-SUMIFS('[1]Budget Execution 2023'!$F:$F,'[1]Budget Execution 2023'!$A:$A,'2023 Consolidated'!DT1,'[1]Budget Execution 2023'!$C:$C,$A$8)</f>
        <v>0</v>
      </c>
      <c r="DV8" s="15">
        <f>-SUMIFS('[1]Budget Execution 2023'!$G:$G,'[1]Budget Execution 2023'!$A:$A,'2023 Consolidated'!DT1,'[1]Budget Execution 2023'!$C:$C,$A$8)</f>
        <v>2059495.71</v>
      </c>
      <c r="DW8" s="15">
        <f t="shared" si="74"/>
        <v>2059495.71</v>
      </c>
      <c r="DX8" s="15">
        <f>-SUMIFS('[1]Budget Execution 2023'!$E:$E,'[1]Budget Execution 2023'!$A:$A,'2023 Consolidated'!DX1,'[1]Budget Execution 2023'!$C:$C,$A$8)</f>
        <v>0</v>
      </c>
      <c r="DY8" s="15">
        <f>-SUMIFS('[1]Budget Execution 2023'!$F:$F,'[1]Budget Execution 2023'!$A:$A,'2023 Consolidated'!DX1,'[1]Budget Execution 2023'!$C:$C,$A$8)</f>
        <v>62532000</v>
      </c>
      <c r="DZ8" s="15">
        <f>-SUMIFS('[1]Budget Execution 2023'!$G:$G,'[1]Budget Execution 2023'!$A:$A,'2023 Consolidated'!DX1,'[1]Budget Execution 2023'!$C:$C,$A$8)</f>
        <v>151475000</v>
      </c>
      <c r="EA8" s="15">
        <f t="shared" si="75"/>
        <v>88943000</v>
      </c>
      <c r="EB8" s="15">
        <f>-SUMIFS('[1]Budget Execution 2023'!$E:$E,'[1]Budget Execution 2023'!$A:$A,'2023 Consolidated'!EB1,'[1]Budget Execution 2023'!$C:$C,$A$8)</f>
        <v>0</v>
      </c>
      <c r="EC8" s="15">
        <f>-SUMIFS('[1]Budget Execution 2023'!$F:$F,'[1]Budget Execution 2023'!$A:$A,'2023 Consolidated'!EB1,'[1]Budget Execution 2023'!$C:$C,$A$8)</f>
        <v>0</v>
      </c>
      <c r="ED8" s="15">
        <f>-SUMIFS('[1]Budget Execution 2023'!$G:$G,'[1]Budget Execution 2023'!$A:$A,'2023 Consolidated'!EB1,'[1]Budget Execution 2023'!$C:$C,$A$8)</f>
        <v>288731000</v>
      </c>
      <c r="EE8" s="15">
        <f t="shared" si="76"/>
        <v>288731000</v>
      </c>
      <c r="EF8" s="15">
        <f>-SUMIFS('[1]Budget Execution 2023'!$E:$E,'[1]Budget Execution 2023'!$A:$A,'2023 Consolidated'!EF1,'[1]Budget Execution 2023'!$C:$C,$A$8)</f>
        <v>0</v>
      </c>
      <c r="EG8" s="15">
        <f>-SUMIFS('[1]Budget Execution 2023'!$F:$F,'[1]Budget Execution 2023'!$A:$A,'2023 Consolidated'!EF1,'[1]Budget Execution 2023'!$C:$C,$A$8)</f>
        <v>0</v>
      </c>
      <c r="EH8" s="15">
        <f>-SUMIFS('[1]Budget Execution 2023'!$G:$G,'[1]Budget Execution 2023'!$A:$A,'2023 Consolidated'!EF1,'[1]Budget Execution 2023'!$C:$C,$A$8)</f>
        <v>492118732</v>
      </c>
      <c r="EI8" s="15">
        <f t="shared" si="77"/>
        <v>492118732</v>
      </c>
      <c r="EJ8" s="15">
        <f>-SUMIFS('[1]Budget Execution 2023'!$E:$E,'[1]Budget Execution 2023'!$A:$A,'2023 Consolidated'!EJ1,'[1]Budget Execution 2023'!$C:$C,$A$8)</f>
        <v>0</v>
      </c>
      <c r="EK8" s="15">
        <f>-SUMIFS('[1]Budget Execution 2023'!$F:$F,'[1]Budget Execution 2023'!$A:$A,'2023 Consolidated'!EJ1,'[1]Budget Execution 2023'!$C:$C,$A$8)</f>
        <v>0</v>
      </c>
      <c r="EL8" s="15">
        <f>-SUMIFS('[1]Budget Execution 2023'!$G:$G,'[1]Budget Execution 2023'!$A:$A,'2023 Consolidated'!EJ1,'[1]Budget Execution 2023'!$C:$C,$A$8)</f>
        <v>79871684</v>
      </c>
      <c r="EM8" s="15">
        <f t="shared" si="78"/>
        <v>79871684</v>
      </c>
      <c r="EN8" s="15">
        <f>-SUMIFS('[1]Budget Execution 2023'!$E:$E,'[1]Budget Execution 2023'!$A:$A,'2023 Consolidated'!EN1,'[1]Budget Execution 2023'!$C:$C,$A$8)</f>
        <v>0</v>
      </c>
      <c r="EO8" s="15">
        <f>-SUMIFS('[1]Budget Execution 2023'!$F:$F,'[1]Budget Execution 2023'!$A:$A,'2023 Consolidated'!EN1,'[1]Budget Execution 2023'!$C:$C,$A$8)</f>
        <v>0</v>
      </c>
      <c r="EP8" s="15">
        <f>-SUMIFS('[1]Budget Execution 2023'!$G:$G,'[1]Budget Execution 2023'!$A:$A,'2023 Consolidated'!EN1,'[1]Budget Execution 2023'!$C:$C,$A$8)</f>
        <v>228871029.69</v>
      </c>
      <c r="EQ8" s="15">
        <f t="shared" si="79"/>
        <v>228871029.69</v>
      </c>
      <c r="ER8" s="15">
        <f>-SUMIFS('[1]Budget Execution 2023'!$E:$E,'[1]Budget Execution 2023'!$A:$A,'2023 Consolidated'!ER1,'[1]Budget Execution 2023'!$C:$C,$A$8)</f>
        <v>0</v>
      </c>
      <c r="ES8" s="15">
        <f>-SUMIFS('[1]Budget Execution 2023'!$F:$F,'[1]Budget Execution 2023'!$A:$A,'2023 Consolidated'!ER1,'[1]Budget Execution 2023'!$C:$C,$A$8)</f>
        <v>256322127.94</v>
      </c>
      <c r="ET8" s="15">
        <f>-SUMIFS('[1]Budget Execution 2023'!$G:$G,'[1]Budget Execution 2023'!$A:$A,'2023 Consolidated'!ER1,'[1]Budget Execution 2023'!$C:$C,$A$8)</f>
        <v>1547447127.9400001</v>
      </c>
      <c r="EU8" s="15">
        <f t="shared" si="80"/>
        <v>1291125000</v>
      </c>
      <c r="EV8" s="15">
        <f>-SUMIFS('[1]Budget Execution 2023'!$E:$E,'[1]Budget Execution 2023'!$A:$A,'2023 Consolidated'!EV1,'[1]Budget Execution 2023'!$C:$C,$A$8)</f>
        <v>0</v>
      </c>
      <c r="EW8" s="15">
        <f>-SUMIFS('[1]Budget Execution 2023'!$F:$F,'[1]Budget Execution 2023'!$A:$A,'2023 Consolidated'!EV1,'[1]Budget Execution 2023'!$C:$C,$A$8)</f>
        <v>310469186.86000001</v>
      </c>
      <c r="EX8" s="15">
        <f>-SUMIFS('[1]Budget Execution 2023'!$G:$G,'[1]Budget Execution 2023'!$A:$A,'2023 Consolidated'!EV1,'[1]Budget Execution 2023'!$C:$C,$A$8)</f>
        <v>1243501187</v>
      </c>
      <c r="EY8" s="15">
        <f t="shared" si="81"/>
        <v>933032000.13999999</v>
      </c>
      <c r="EZ8" s="15">
        <f>-SUMIFS('[1]Budget Execution 2023'!$E:$E,'[1]Budget Execution 2023'!$A:$A,'2023 Consolidated'!EZ1,'[1]Budget Execution 2023'!$C:$C,$A$8)</f>
        <v>0</v>
      </c>
      <c r="FA8" s="15">
        <f>-SUMIFS('[1]Budget Execution 2023'!$F:$F,'[1]Budget Execution 2023'!$A:$A,'2023 Consolidated'!EZ1,'[1]Budget Execution 2023'!$C:$C,$A$8)</f>
        <v>126237774.52</v>
      </c>
      <c r="FB8" s="15">
        <f>-SUMIFS('[1]Budget Execution 2023'!$G:$G,'[1]Budget Execution 2023'!$A:$A,'2023 Consolidated'!EZ1,'[1]Budget Execution 2023'!$C:$C,$A$8)</f>
        <v>545337774.51999998</v>
      </c>
      <c r="FC8" s="15">
        <f t="shared" si="82"/>
        <v>419100000</v>
      </c>
      <c r="FD8" s="15">
        <f>-SUMIFS('[1]Budget Execution 2023'!$E:$E,'[1]Budget Execution 2023'!$A:$A,'2023 Consolidated'!FD1,'[1]Budget Execution 2023'!$C:$C,$A$8)</f>
        <v>0</v>
      </c>
      <c r="FE8" s="15">
        <f>-SUMIFS('[1]Budget Execution 2023'!$F:$F,'[1]Budget Execution 2023'!$A:$A,'2023 Consolidated'!FD1,'[1]Budget Execution 2023'!$C:$C,$A$8)</f>
        <v>0</v>
      </c>
      <c r="FF8" s="15">
        <f>-SUMIFS('[1]Budget Execution 2023'!$G:$G,'[1]Budget Execution 2023'!$A:$A,'2023 Consolidated'!FD1,'[1]Budget Execution 2023'!$C:$C,$A$8)</f>
        <v>28094000</v>
      </c>
      <c r="FG8" s="15">
        <f t="shared" si="83"/>
        <v>28094000</v>
      </c>
      <c r="FH8" s="15">
        <f>-SUMIFS('[1]Budget Execution 2023'!$E:$E,'[1]Budget Execution 2023'!$A:$A,'2023 Consolidated'!FH1,'[1]Budget Execution 2023'!$C:$C,$A$8)</f>
        <v>0</v>
      </c>
      <c r="FI8" s="15">
        <f>-SUMIFS('[1]Budget Execution 2023'!$F:$F,'[1]Budget Execution 2023'!$A:$A,'2023 Consolidated'!FH1,'[1]Budget Execution 2023'!$C:$C,$A$8)</f>
        <v>12000000</v>
      </c>
      <c r="FJ8" s="15">
        <f>-SUMIFS('[1]Budget Execution 2023'!$G:$G,'[1]Budget Execution 2023'!$A:$A,'2023 Consolidated'!FH1,'[1]Budget Execution 2023'!$C:$C,$A$8)</f>
        <v>12000000</v>
      </c>
      <c r="FK8" s="15">
        <f t="shared" si="84"/>
        <v>0</v>
      </c>
      <c r="FL8" s="15">
        <f>-SUMIFS('[1]Budget Execution 2023'!$E:$E,'[1]Budget Execution 2023'!$A:$A,'2023 Consolidated'!FL1,'[1]Budget Execution 2023'!$C:$C,$A$8)</f>
        <v>0</v>
      </c>
      <c r="FM8" s="15">
        <f>-SUMIFS('[1]Budget Execution 2023'!$F:$F,'[1]Budget Execution 2023'!$A:$A,'2023 Consolidated'!FL1,'[1]Budget Execution 2023'!$C:$C,$A$8)</f>
        <v>0</v>
      </c>
      <c r="FN8" s="15">
        <f>-SUMIFS('[1]Budget Execution 2023'!$G:$G,'[1]Budget Execution 2023'!$A:$A,'2023 Consolidated'!FL1,'[1]Budget Execution 2023'!$C:$C,$A$8)</f>
        <v>0</v>
      </c>
      <c r="FO8" s="15">
        <f t="shared" si="85"/>
        <v>0</v>
      </c>
      <c r="FP8" s="15">
        <f>-SUMIFS('[1]Budget Execution 2023'!$E:$E,'[1]Budget Execution 2023'!$A:$A,'2023 Consolidated'!FP1,'[1]Budget Execution 2023'!$C:$C,$A$8)</f>
        <v>0</v>
      </c>
      <c r="FQ8" s="15">
        <f>-SUMIFS('[1]Budget Execution 2023'!$F:$F,'[1]Budget Execution 2023'!$A:$A,'2023 Consolidated'!FP1,'[1]Budget Execution 2023'!$C:$C,$A$8)</f>
        <v>0</v>
      </c>
      <c r="FR8" s="15">
        <f>-SUMIFS('[1]Budget Execution 2023'!$G:$G,'[1]Budget Execution 2023'!$A:$A,'2023 Consolidated'!FP1,'[1]Budget Execution 2023'!$C:$C,$A$8)</f>
        <v>15000000</v>
      </c>
      <c r="FS8" s="15">
        <f t="shared" si="86"/>
        <v>15000000</v>
      </c>
      <c r="FT8" s="15">
        <f>-SUMIFS('[1]Budget Execution 2023'!$E:$E,'[1]Budget Execution 2023'!$A:$A,'2023 Consolidated'!FT1,'[1]Budget Execution 2023'!$C:$C,$A$8)</f>
        <v>0</v>
      </c>
      <c r="FU8" s="15">
        <f>-SUMIFS('[1]Budget Execution 2023'!$F:$F,'[1]Budget Execution 2023'!$A:$A,'2023 Consolidated'!FT1,'[1]Budget Execution 2023'!$C:$C,$A$8)</f>
        <v>0</v>
      </c>
      <c r="FV8" s="15">
        <f>-SUMIFS('[1]Budget Execution 2023'!$G:$G,'[1]Budget Execution 2023'!$A:$A,'2023 Consolidated'!FT1,'[1]Budget Execution 2023'!$C:$C,$A$8)</f>
        <v>64989000</v>
      </c>
      <c r="FW8" s="15">
        <f t="shared" si="87"/>
        <v>64989000</v>
      </c>
      <c r="FX8" s="15">
        <f>-SUMIFS('[1]Budget Execution 2023'!$E:$E,'[1]Budget Execution 2023'!$A:$A,'2023 Consolidated'!FX1,'[1]Budget Execution 2023'!$C:$C,$A$8)</f>
        <v>0</v>
      </c>
      <c r="FY8" s="15">
        <f>-SUMIFS('[1]Budget Execution 2023'!$F:$F,'[1]Budget Execution 2023'!$A:$A,'2023 Consolidated'!FX1,'[1]Budget Execution 2023'!$C:$C,$A$8)</f>
        <v>0</v>
      </c>
      <c r="FZ8" s="15">
        <f>-SUMIFS('[1]Budget Execution 2023'!$G:$G,'[1]Budget Execution 2023'!$A:$A,'2023 Consolidated'!FX1,'[1]Budget Execution 2023'!$C:$C,$A$8)</f>
        <v>51400000</v>
      </c>
      <c r="GA8" s="15">
        <f t="shared" si="88"/>
        <v>51400000</v>
      </c>
      <c r="GB8" s="15">
        <f>-SUMIFS('[1]Budget Execution 2023'!$E:$E,'[1]Budget Execution 2023'!$A:$A,'2023 Consolidated'!GB1,'[1]Budget Execution 2023'!$C:$C,$A$8)</f>
        <v>0</v>
      </c>
      <c r="GC8" s="15">
        <f>-SUMIFS('[1]Budget Execution 2023'!$F:$F,'[1]Budget Execution 2023'!$A:$A,'2023 Consolidated'!GB1,'[1]Budget Execution 2023'!$C:$C,$A$8)</f>
        <v>0</v>
      </c>
      <c r="GD8" s="15">
        <f>-SUMIFS('[1]Budget Execution 2023'!$G:$G,'[1]Budget Execution 2023'!$A:$A,'2023 Consolidated'!GB1,'[1]Budget Execution 2023'!$C:$C,$A$8)</f>
        <v>4953000</v>
      </c>
      <c r="GE8" s="15">
        <f t="shared" si="89"/>
        <v>4953000</v>
      </c>
      <c r="GF8" s="15">
        <f>-SUMIFS('[1]Budget Execution 2023'!$E:$E,'[1]Budget Execution 2023'!$A:$A,'2023 Consolidated'!GF1,'[1]Budget Execution 2023'!$C:$C,$A$8)</f>
        <v>0</v>
      </c>
      <c r="GG8" s="15">
        <f>-SUMIFS('[1]Budget Execution 2023'!$F:$F,'[1]Budget Execution 2023'!$A:$A,'2023 Consolidated'!GF1,'[1]Budget Execution 2023'!$C:$C,$A$8)</f>
        <v>0</v>
      </c>
      <c r="GH8" s="15">
        <f>-SUMIFS('[1]Budget Execution 2023'!$G:$G,'[1]Budget Execution 2023'!$A:$A,'2023 Consolidated'!GF1,'[1]Budget Execution 2023'!$C:$C,$A$8)</f>
        <v>32300000</v>
      </c>
      <c r="GI8" s="15">
        <f t="shared" si="90"/>
        <v>32300000</v>
      </c>
      <c r="GJ8" s="15">
        <f>-SUMIFS('[1]Budget Execution 2023'!$E:$E,'[1]Budget Execution 2023'!$A:$A,'2023 Consolidated'!GJ1,'[1]Budget Execution 2023'!$C:$C,$A$8)</f>
        <v>0</v>
      </c>
      <c r="GK8" s="15">
        <f>-SUMIFS('[1]Budget Execution 2023'!$F:$F,'[1]Budget Execution 2023'!$A:$A,'2023 Consolidated'!GJ1,'[1]Budget Execution 2023'!$C:$C,$A$8)</f>
        <v>68849044.480000004</v>
      </c>
      <c r="GL8" s="15">
        <f>-SUMIFS('[1]Budget Execution 2023'!$G:$G,'[1]Budget Execution 2023'!$A:$A,'2023 Consolidated'!GJ1,'[1]Budget Execution 2023'!$C:$C,$A$8)</f>
        <v>68849044.480000004</v>
      </c>
      <c r="GM8" s="15">
        <f t="shared" si="91"/>
        <v>0</v>
      </c>
      <c r="GN8" s="15">
        <f>-SUMIFS('[1]Budget Execution 2023'!$E:$E,'[1]Budget Execution 2023'!$A:$A,'2023 Consolidated'!GN1,'[1]Budget Execution 2023'!$C:$C,$A$8)</f>
        <v>0</v>
      </c>
      <c r="GO8" s="15">
        <f>-SUMIFS('[1]Budget Execution 2023'!$F:$F,'[1]Budget Execution 2023'!$A:$A,'2023 Consolidated'!GN1,'[1]Budget Execution 2023'!$C:$C,$A$8)</f>
        <v>0</v>
      </c>
      <c r="GP8" s="15">
        <f>-SUMIFS('[1]Budget Execution 2023'!$G:$G,'[1]Budget Execution 2023'!$A:$A,'2023 Consolidated'!GN1,'[1]Budget Execution 2023'!$C:$C,$A$8)</f>
        <v>0</v>
      </c>
      <c r="GQ8" s="15">
        <f t="shared" si="92"/>
        <v>0</v>
      </c>
      <c r="GR8" s="15">
        <f>-SUMIFS('[1]Budget Execution 2023'!$E:$E,'[1]Budget Execution 2023'!$A:$A,'2023 Consolidated'!GR1,'[1]Budget Execution 2023'!$C:$C,$A$8)</f>
        <v>21935440</v>
      </c>
      <c r="GS8" s="15">
        <f>-SUMIFS('[1]Budget Execution 2023'!$F:$F,'[1]Budget Execution 2023'!$A:$A,'2023 Consolidated'!GR1,'[1]Budget Execution 2023'!$C:$C,$A$8)</f>
        <v>21935440</v>
      </c>
      <c r="GT8" s="15">
        <f>-SUMIFS('[1]Budget Execution 2023'!$G:$G,'[1]Budget Execution 2023'!$A:$A,'2023 Consolidated'!GR1,'[1]Budget Execution 2023'!$C:$C,$A$8)</f>
        <v>14374000</v>
      </c>
      <c r="GU8" s="15">
        <f t="shared" si="93"/>
        <v>-7561440</v>
      </c>
    </row>
    <row r="9" spans="1:203" s="2" customFormat="1" ht="30" customHeight="1" thickBot="1" x14ac:dyDescent="0.4">
      <c r="A9" s="14" t="s">
        <v>36</v>
      </c>
      <c r="B9" s="5" t="s">
        <v>4</v>
      </c>
      <c r="C9"/>
      <c r="D9" s="15">
        <f>SUMIF($H$3:$GU$3,$D$3,H9:GU9)</f>
        <v>34486745560</v>
      </c>
      <c r="E9" s="15">
        <f>SUMIF($H$3:$GU$3,$E$3,H9:GU9)</f>
        <v>34677849289.130005</v>
      </c>
      <c r="F9" s="15">
        <f>SUMIF($H$3:$GU$3,$F$3,H9:GU9)</f>
        <v>39371400038.400009</v>
      </c>
      <c r="G9" s="15">
        <f>F9-E9</f>
        <v>4693550749.2700043</v>
      </c>
      <c r="H9" s="15">
        <f>-SUMIFS('[1]Budget Execution 2023'!$E:$E,'[1]Budget Execution 2023'!$A:$A,'2023 Consolidated'!H1,'[1]Budget Execution 2023'!$C:$C,$A$9)</f>
        <v>542285000</v>
      </c>
      <c r="I9" s="15">
        <f>-SUMIFS('[1]Budget Execution 2023'!$F:$F,'[1]Budget Execution 2023'!$A:$A,'2023 Consolidated'!H1,'[1]Budget Execution 2023'!$C:$C,$A$9)</f>
        <v>542285000</v>
      </c>
      <c r="J9" s="15">
        <f>-SUMIFS('[1]Budget Execution 2023'!$G:$G,'[1]Budget Execution 2023'!$A:$A,'2023 Consolidated'!H1,'[1]Budget Execution 2023'!$C:$C,$A$9)</f>
        <v>604307235.59000003</v>
      </c>
      <c r="K9" s="15">
        <f>J9-I9</f>
        <v>62022235.590000033</v>
      </c>
      <c r="L9" s="15">
        <f>-SUMIFS('[1]Budget Execution 2023'!$E:$E,'[1]Budget Execution 2023'!$A:$A,'2023 Consolidated'!L1,'[1]Budget Execution 2023'!$C:$C,$A$9)</f>
        <v>39845000</v>
      </c>
      <c r="M9" s="15">
        <f>-SUMIFS('[1]Budget Execution 2023'!$F:$F,'[1]Budget Execution 2023'!$A:$A,'2023 Consolidated'!L1,'[1]Budget Execution 2023'!$C:$C,$A$9)</f>
        <v>39845000</v>
      </c>
      <c r="N9" s="15">
        <f>-SUMIFS('[1]Budget Execution 2023'!$G:$G,'[1]Budget Execution 2023'!$A:$A,'2023 Consolidated'!L1,'[1]Budget Execution 2023'!$C:$C,$A$9)</f>
        <v>37789677.039999999</v>
      </c>
      <c r="O9" s="15">
        <f>N9-M9</f>
        <v>-2055322.9600000009</v>
      </c>
      <c r="P9" s="15">
        <f>-SUMIFS('[1]Budget Execution 2023'!$E:$E,'[1]Budget Execution 2023'!$A:$A,'2023 Consolidated'!P1,'[1]Budget Execution 2023'!$C:$C,$A$9)</f>
        <v>1244423000</v>
      </c>
      <c r="Q9" s="15">
        <f>-SUMIFS('[1]Budget Execution 2023'!$F:$F,'[1]Budget Execution 2023'!$A:$A,'2023 Consolidated'!P1,'[1]Budget Execution 2023'!$C:$C,$A$9)</f>
        <v>1244423000</v>
      </c>
      <c r="R9" s="15">
        <f>-SUMIFS('[1]Budget Execution 2023'!$G:$G,'[1]Budget Execution 2023'!$A:$A,'2023 Consolidated'!P1,'[1]Budget Execution 2023'!$C:$C,$A$9)</f>
        <v>879065605.75</v>
      </c>
      <c r="S9" s="15">
        <f>R9-Q9</f>
        <v>-365357394.25</v>
      </c>
      <c r="T9" s="15">
        <f>-SUMIFS('[1]Budget Execution 2023'!$E:$E,'[1]Budget Execution 2023'!$A:$A,'2023 Consolidated'!T1,'[1]Budget Execution 2023'!$C:$C,$A$9)</f>
        <v>158000000</v>
      </c>
      <c r="U9" s="15">
        <f>-SUMIFS('[1]Budget Execution 2023'!$F:$F,'[1]Budget Execution 2023'!$A:$A,'2023 Consolidated'!T1,'[1]Budget Execution 2023'!$C:$C,$A$9)</f>
        <v>158000000</v>
      </c>
      <c r="V9" s="15">
        <f>-SUMIFS('[1]Budget Execution 2023'!$G:$G,'[1]Budget Execution 2023'!$A:$A,'2023 Consolidated'!T1,'[1]Budget Execution 2023'!$C:$C,$A$9)</f>
        <v>192221773.99000001</v>
      </c>
      <c r="W9" s="15">
        <f t="shared" si="50"/>
        <v>34221773.99000001</v>
      </c>
      <c r="X9" s="15">
        <f>-SUMIFS('[1]Budget Execution 2023'!$E:$E,'[1]Budget Execution 2023'!$A:$A,'2023 Consolidated'!X1,'[1]Budget Execution 2023'!$C:$C,$A$9)</f>
        <v>10780000</v>
      </c>
      <c r="Y9" s="15">
        <f>-SUMIFS('[1]Budget Execution 2023'!$F:$F,'[1]Budget Execution 2023'!$A:$A,'2023 Consolidated'!X1,'[1]Budget Execution 2023'!$C:$C,$A$9)</f>
        <v>10780000</v>
      </c>
      <c r="Z9" s="15">
        <f>-SUMIFS('[1]Budget Execution 2023'!$G:$G,'[1]Budget Execution 2023'!$A:$A,'2023 Consolidated'!X1,'[1]Budget Execution 2023'!$C:$C,$A$9)</f>
        <v>11892678.23</v>
      </c>
      <c r="AA9" s="15">
        <f t="shared" si="51"/>
        <v>1112678.2300000004</v>
      </c>
      <c r="AB9" s="15">
        <f>-SUMIFS('[1]Budget Execution 2023'!$E:$E,'[1]Budget Execution 2023'!$A:$A,'2023 Consolidated'!AB1,'[1]Budget Execution 2023'!$C:$C,$A$9)</f>
        <v>0</v>
      </c>
      <c r="AC9" s="15">
        <f>-SUMIFS('[1]Budget Execution 2023'!$F:$F,'[1]Budget Execution 2023'!$A:$A,'2023 Consolidated'!AB1,'[1]Budget Execution 2023'!$C:$C,$A$9)</f>
        <v>0</v>
      </c>
      <c r="AD9" s="15">
        <f>-SUMIFS('[1]Budget Execution 2023'!$G:$G,'[1]Budget Execution 2023'!$A:$A,'2023 Consolidated'!AB1,'[1]Budget Execution 2023'!$C:$C,$A$9)</f>
        <v>0</v>
      </c>
      <c r="AE9" s="15">
        <f t="shared" si="52"/>
        <v>0</v>
      </c>
      <c r="AF9" s="15">
        <f>-SUMIFS('[1]Budget Execution 2023'!$E:$E,'[1]Budget Execution 2023'!$A:$A,'2023 Consolidated'!AF1,'[1]Budget Execution 2023'!$C:$C,$A$9)</f>
        <v>42230000</v>
      </c>
      <c r="AG9" s="15">
        <f>-SUMIFS('[1]Budget Execution 2023'!$F:$F,'[1]Budget Execution 2023'!$A:$A,'2023 Consolidated'!AF1,'[1]Budget Execution 2023'!$C:$C,$A$9)</f>
        <v>42230000</v>
      </c>
      <c r="AH9" s="15">
        <f>-SUMIFS('[1]Budget Execution 2023'!$G:$G,'[1]Budget Execution 2023'!$A:$A,'2023 Consolidated'!AF1,'[1]Budget Execution 2023'!$C:$C,$A$9)</f>
        <v>45003529.850000001</v>
      </c>
      <c r="AI9" s="15">
        <f t="shared" si="53"/>
        <v>2773529.8500000015</v>
      </c>
      <c r="AJ9" s="15">
        <f>-SUMIFS('[1]Budget Execution 2023'!$E:$E,'[1]Budget Execution 2023'!$A:$A,'2023 Consolidated'!AJ1,'[1]Budget Execution 2023'!$C:$C,$A$9)</f>
        <v>335820000</v>
      </c>
      <c r="AK9" s="15">
        <f>-SUMIFS('[1]Budget Execution 2023'!$F:$F,'[1]Budget Execution 2023'!$A:$A,'2023 Consolidated'!AJ1,'[1]Budget Execution 2023'!$C:$C,$A$9)</f>
        <v>335820000</v>
      </c>
      <c r="AL9" s="15">
        <f>-SUMIFS('[1]Budget Execution 2023'!$G:$G,'[1]Budget Execution 2023'!$A:$A,'2023 Consolidated'!AJ1,'[1]Budget Execution 2023'!$C:$C,$A$9)</f>
        <v>426407209.98000002</v>
      </c>
      <c r="AM9" s="15">
        <f t="shared" si="54"/>
        <v>90587209.980000019</v>
      </c>
      <c r="AN9" s="15">
        <f>-SUMIFS('[1]Budget Execution 2023'!$E:$E,'[1]Budget Execution 2023'!$A:$A,'2023 Consolidated'!AN1,'[1]Budget Execution 2023'!$C:$C,$A$9)</f>
        <v>80555000</v>
      </c>
      <c r="AO9" s="15">
        <f>-SUMIFS('[1]Budget Execution 2023'!$F:$F,'[1]Budget Execution 2023'!$A:$A,'2023 Consolidated'!AN1,'[1]Budget Execution 2023'!$C:$C,$A$9)</f>
        <v>80555000</v>
      </c>
      <c r="AP9" s="15">
        <f>-SUMIFS('[1]Budget Execution 2023'!$G:$G,'[1]Budget Execution 2023'!$A:$A,'2023 Consolidated'!AN1,'[1]Budget Execution 2023'!$C:$C,$A$9)</f>
        <v>70090307.239999995</v>
      </c>
      <c r="AQ9" s="15">
        <f t="shared" si="55"/>
        <v>-10464692.760000005</v>
      </c>
      <c r="AR9" s="15">
        <f>-SUMIFS('[1]Budget Execution 2023'!$E:$E,'[1]Budget Execution 2023'!$A:$A,'2023 Consolidated'!AR1,'[1]Budget Execution 2023'!$C:$C,$A$9)</f>
        <v>1130000</v>
      </c>
      <c r="AS9" s="15">
        <f>-SUMIFS('[1]Budget Execution 2023'!$F:$F,'[1]Budget Execution 2023'!$A:$A,'2023 Consolidated'!AR1,'[1]Budget Execution 2023'!$C:$C,$A$9)</f>
        <v>1130000</v>
      </c>
      <c r="AT9" s="15">
        <f>-SUMIFS('[1]Budget Execution 2023'!$G:$G,'[1]Budget Execution 2023'!$A:$A,'2023 Consolidated'!AR1,'[1]Budget Execution 2023'!$C:$C,$A$9)</f>
        <v>6457081.8200000003</v>
      </c>
      <c r="AU9" s="15">
        <f t="shared" si="56"/>
        <v>5327081.82</v>
      </c>
      <c r="AV9" s="15">
        <f>-SUMIFS('[1]Budget Execution 2023'!$E:$E,'[1]Budget Execution 2023'!$A:$A,'2023 Consolidated'!AV1,'[1]Budget Execution 2023'!$C:$C,$A$9)</f>
        <v>456000000</v>
      </c>
      <c r="AW9" s="15">
        <f>-SUMIFS('[1]Budget Execution 2023'!$F:$F,'[1]Budget Execution 2023'!$A:$A,'2023 Consolidated'!AV1,'[1]Budget Execution 2023'!$C:$C,$A$9)</f>
        <v>456000000</v>
      </c>
      <c r="AX9" s="15">
        <f>-SUMIFS('[1]Budget Execution 2023'!$G:$G,'[1]Budget Execution 2023'!$A:$A,'2023 Consolidated'!AV1,'[1]Budget Execution 2023'!$C:$C,$A$9)</f>
        <v>745468683.15999997</v>
      </c>
      <c r="AY9" s="15">
        <f t="shared" si="57"/>
        <v>289468683.15999997</v>
      </c>
      <c r="AZ9" s="15">
        <f>-SUMIFS('[1]Budget Execution 2023'!$E:$E,'[1]Budget Execution 2023'!$A:$A,'2023 Consolidated'!AZ1,'[1]Budget Execution 2023'!$C:$C,$A$9)</f>
        <v>4800000000</v>
      </c>
      <c r="BA9" s="15">
        <f>-SUMIFS('[1]Budget Execution 2023'!$F:$F,'[1]Budget Execution 2023'!$A:$A,'2023 Consolidated'!AZ1,'[1]Budget Execution 2023'!$C:$C,$A$9)</f>
        <v>4800000000</v>
      </c>
      <c r="BB9" s="15">
        <f>-SUMIFS('[1]Budget Execution 2023'!$G:$G,'[1]Budget Execution 2023'!$A:$A,'2023 Consolidated'!AZ1,'[1]Budget Execution 2023'!$C:$C,$A$9)</f>
        <v>7514442016.6000004</v>
      </c>
      <c r="BC9" s="15">
        <f t="shared" si="58"/>
        <v>2714442016.6000004</v>
      </c>
      <c r="BD9" s="15">
        <f>-SUMIFS('[1]Budget Execution 2023'!$E:$E,'[1]Budget Execution 2023'!$A:$A,'2023 Consolidated'!BD1,'[1]Budget Execution 2023'!$C:$C,$A$9)</f>
        <v>0</v>
      </c>
      <c r="BE9" s="15">
        <f>-SUMIFS('[1]Budget Execution 2023'!$F:$F,'[1]Budget Execution 2023'!$A:$A,'2023 Consolidated'!BD1,'[1]Budget Execution 2023'!$C:$C,$A$9)</f>
        <v>0</v>
      </c>
      <c r="BF9" s="15">
        <f>-SUMIFS('[1]Budget Execution 2023'!$G:$G,'[1]Budget Execution 2023'!$A:$A,'2023 Consolidated'!BD1,'[1]Budget Execution 2023'!$C:$C,$A$9)</f>
        <v>0</v>
      </c>
      <c r="BG9" s="15">
        <f t="shared" si="59"/>
        <v>0</v>
      </c>
      <c r="BH9" s="15">
        <f>-SUMIFS('[1]Budget Execution 2023'!$E:$E,'[1]Budget Execution 2023'!$A:$A,'2023 Consolidated'!BH1,'[1]Budget Execution 2023'!$C:$C,$A$9)</f>
        <v>232000000</v>
      </c>
      <c r="BI9" s="15">
        <f>-SUMIFS('[1]Budget Execution 2023'!$F:$F,'[1]Budget Execution 2023'!$A:$A,'2023 Consolidated'!BH1,'[1]Budget Execution 2023'!$C:$C,$A$9)</f>
        <v>232000000</v>
      </c>
      <c r="BJ9" s="15">
        <f>-SUMIFS('[1]Budget Execution 2023'!$G:$G,'[1]Budget Execution 2023'!$A:$A,'2023 Consolidated'!BH1,'[1]Budget Execution 2023'!$C:$C,$A$9)</f>
        <v>283323208.22000003</v>
      </c>
      <c r="BK9" s="15">
        <f t="shared" si="60"/>
        <v>51323208.220000029</v>
      </c>
      <c r="BL9" s="15">
        <f>-SUMIFS('[1]Budget Execution 2023'!$E:$E,'[1]Budget Execution 2023'!$A:$A,'2023 Consolidated'!BL1,'[1]Budget Execution 2023'!$C:$C,$A$9)</f>
        <v>97329000</v>
      </c>
      <c r="BM9" s="15">
        <f>-SUMIFS('[1]Budget Execution 2023'!$F:$F,'[1]Budget Execution 2023'!$A:$A,'2023 Consolidated'!BL1,'[1]Budget Execution 2023'!$C:$C,$A$9)</f>
        <v>97329000</v>
      </c>
      <c r="BN9" s="15">
        <f>-SUMIFS('[1]Budget Execution 2023'!$G:$G,'[1]Budget Execution 2023'!$A:$A,'2023 Consolidated'!BL1,'[1]Budget Execution 2023'!$C:$C,$A$9)</f>
        <v>105695362.83</v>
      </c>
      <c r="BO9" s="15">
        <f t="shared" si="61"/>
        <v>8366362.8299999982</v>
      </c>
      <c r="BP9" s="15">
        <f>-SUMIFS('[1]Budget Execution 2023'!$E:$E,'[1]Budget Execution 2023'!$A:$A,'2023 Consolidated'!BP1,'[1]Budget Execution 2023'!$C:$C,$A$9)</f>
        <v>850000</v>
      </c>
      <c r="BQ9" s="15">
        <f>-SUMIFS('[1]Budget Execution 2023'!$F:$F,'[1]Budget Execution 2023'!$A:$A,'2023 Consolidated'!BP1,'[1]Budget Execution 2023'!$C:$C,$A$9)</f>
        <v>850000</v>
      </c>
      <c r="BR9" s="15">
        <f>-SUMIFS('[1]Budget Execution 2023'!$G:$G,'[1]Budget Execution 2023'!$A:$A,'2023 Consolidated'!BP1,'[1]Budget Execution 2023'!$C:$C,$A$9)</f>
        <v>7195336.5199999996</v>
      </c>
      <c r="BS9" s="15">
        <f t="shared" si="62"/>
        <v>6345336.5199999996</v>
      </c>
      <c r="BT9" s="15">
        <f>-SUMIFS('[1]Budget Execution 2023'!$E:$E,'[1]Budget Execution 2023'!$A:$A,'2023 Consolidated'!BT1,'[1]Budget Execution 2023'!$C:$C,$A$9)</f>
        <v>0</v>
      </c>
      <c r="BU9" s="15">
        <f>-SUMIFS('[1]Budget Execution 2023'!$F:$F,'[1]Budget Execution 2023'!$A:$A,'2023 Consolidated'!BT1,'[1]Budget Execution 2023'!$C:$C,$A$9)</f>
        <v>0</v>
      </c>
      <c r="BV9" s="15">
        <f>-SUMIFS('[1]Budget Execution 2023'!$G:$G,'[1]Budget Execution 2023'!$A:$A,'2023 Consolidated'!BT1,'[1]Budget Execution 2023'!$C:$C,$A$9)</f>
        <v>1123240.7</v>
      </c>
      <c r="BW9" s="15">
        <f>BV9-BU9</f>
        <v>1123240.7</v>
      </c>
      <c r="BX9" s="15">
        <f>-SUMIFS('[1]Budget Execution 2023'!$E:$E,'[1]Budget Execution 2023'!$A:$A,'2023 Consolidated'!BX1,'[1]Budget Execution 2023'!$C:$C,$A$9)</f>
        <v>0</v>
      </c>
      <c r="BY9" s="15">
        <f>-SUMIFS('[1]Budget Execution 2023'!$F:$F,'[1]Budget Execution 2023'!$A:$A,'2023 Consolidated'!BX1,'[1]Budget Execution 2023'!$C:$C,$A$9)</f>
        <v>0</v>
      </c>
      <c r="BZ9" s="15">
        <f>-SUMIFS('[1]Budget Execution 2023'!$G:$G,'[1]Budget Execution 2023'!$A:$A,'2023 Consolidated'!BX1,'[1]Budget Execution 2023'!$C:$C,$A$9)</f>
        <v>0</v>
      </c>
      <c r="CA9" s="15">
        <f>BZ9-BY9</f>
        <v>0</v>
      </c>
      <c r="CB9" s="15">
        <f>-SUMIFS('[1]Budget Execution 2023'!$E:$E,'[1]Budget Execution 2023'!$A:$A,'2023 Consolidated'!CB1,'[1]Budget Execution 2023'!$C:$C,$A$9)</f>
        <v>0</v>
      </c>
      <c r="CC9" s="15">
        <f>-SUMIFS('[1]Budget Execution 2023'!$F:$F,'[1]Budget Execution 2023'!$A:$A,'2023 Consolidated'!CB1,'[1]Budget Execution 2023'!$C:$C,$A$9)</f>
        <v>0</v>
      </c>
      <c r="CD9" s="15">
        <f>-SUMIFS('[1]Budget Execution 2023'!$G:$G,'[1]Budget Execution 2023'!$A:$A,'2023 Consolidated'!CB1,'[1]Budget Execution 2023'!$C:$C,$A$9)</f>
        <v>0</v>
      </c>
      <c r="CE9" s="15">
        <f t="shared" si="63"/>
        <v>0</v>
      </c>
      <c r="CF9" s="15">
        <f>-SUMIFS('[1]Budget Execution 2023'!$E:$E,'[1]Budget Execution 2023'!$A:$A,'2023 Consolidated'!CF1,'[1]Budget Execution 2023'!$C:$C,$A$9)</f>
        <v>23892735000</v>
      </c>
      <c r="CG9" s="15">
        <f>-SUMIFS('[1]Budget Execution 2023'!$F:$F,'[1]Budget Execution 2023'!$A:$A,'2023 Consolidated'!CF1,'[1]Budget Execution 2023'!$C:$C,$A$9)</f>
        <v>23892735000</v>
      </c>
      <c r="CH9" s="15">
        <f>-SUMIFS('[1]Budget Execution 2023'!$G:$G,'[1]Budget Execution 2023'!$A:$A,'2023 Consolidated'!CF1,'[1]Budget Execution 2023'!$C:$C,$A$9)</f>
        <v>25914135438.73</v>
      </c>
      <c r="CI9" s="15">
        <f t="shared" si="64"/>
        <v>2021400438.7299995</v>
      </c>
      <c r="CJ9" s="15">
        <f>-SUMIFS('[1]Budget Execution 2023'!$E:$E,'[1]Budget Execution 2023'!$A:$A,'2023 Consolidated'!CJ1,'[1]Budget Execution 2023'!$C:$C,$A$9)</f>
        <v>0</v>
      </c>
      <c r="CK9" s="15">
        <f>-SUMIFS('[1]Budget Execution 2023'!$F:$F,'[1]Budget Execution 2023'!$A:$A,'2023 Consolidated'!CJ1,'[1]Budget Execution 2023'!$C:$C,$A$9)</f>
        <v>0</v>
      </c>
      <c r="CL9" s="15">
        <f>-SUMIFS('[1]Budget Execution 2023'!$G:$G,'[1]Budget Execution 2023'!$A:$A,'2023 Consolidated'!CJ1,'[1]Budget Execution 2023'!$C:$C,$A$9)</f>
        <v>0</v>
      </c>
      <c r="CM9" s="15">
        <f t="shared" si="65"/>
        <v>0</v>
      </c>
      <c r="CN9" s="15">
        <f>-SUMIFS('[1]Budget Execution 2023'!$E:$E,'[1]Budget Execution 2023'!$A:$A,'2023 Consolidated'!CN1,'[1]Budget Execution 2023'!$C:$C,$A$9)</f>
        <v>0</v>
      </c>
      <c r="CO9" s="15">
        <f>-SUMIFS('[1]Budget Execution 2023'!$F:$F,'[1]Budget Execution 2023'!$A:$A,'2023 Consolidated'!CN1,'[1]Budget Execution 2023'!$C:$C,$A$9)</f>
        <v>0</v>
      </c>
      <c r="CP9" s="15">
        <f>-SUMIFS('[1]Budget Execution 2023'!$G:$G,'[1]Budget Execution 2023'!$A:$A,'2023 Consolidated'!CN1,'[1]Budget Execution 2023'!$C:$C,$A$9)</f>
        <v>6635500</v>
      </c>
      <c r="CQ9" s="15">
        <f t="shared" si="66"/>
        <v>6635500</v>
      </c>
      <c r="CR9" s="15">
        <f>-SUMIFS('[1]Budget Execution 2023'!$E:$E,'[1]Budget Execution 2023'!$A:$A,'2023 Consolidated'!CR1,'[1]Budget Execution 2023'!$C:$C,$A$9)</f>
        <v>0</v>
      </c>
      <c r="CS9" s="15">
        <f>-SUMIFS('[1]Budget Execution 2023'!$F:$F,'[1]Budget Execution 2023'!$A:$A,'2023 Consolidated'!CR1,'[1]Budget Execution 2023'!$C:$C,$A$9)</f>
        <v>0</v>
      </c>
      <c r="CT9" s="15">
        <f>-SUMIFS('[1]Budget Execution 2023'!$G:$G,'[1]Budget Execution 2023'!$A:$A,'2023 Consolidated'!CR1,'[1]Budget Execution 2023'!$C:$C,$A$9)</f>
        <v>0</v>
      </c>
      <c r="CU9" s="15">
        <f t="shared" si="67"/>
        <v>0</v>
      </c>
      <c r="CV9" s="15">
        <f>-SUMIFS('[1]Budget Execution 2023'!$E:$E,'[1]Budget Execution 2023'!$A:$A,'2023 Consolidated'!CV1,'[1]Budget Execution 2023'!$C:$C,$A$9)</f>
        <v>41366000</v>
      </c>
      <c r="CW9" s="15">
        <f>-SUMIFS('[1]Budget Execution 2023'!$F:$F,'[1]Budget Execution 2023'!$A:$A,'2023 Consolidated'!CV1,'[1]Budget Execution 2023'!$C:$C,$A$9)</f>
        <v>41366000</v>
      </c>
      <c r="CX9" s="15">
        <f>-SUMIFS('[1]Budget Execution 2023'!$G:$G,'[1]Budget Execution 2023'!$A:$A,'2023 Consolidated'!CV1,'[1]Budget Execution 2023'!$C:$C,$A$9)</f>
        <v>51874544.530000001</v>
      </c>
      <c r="CY9" s="15">
        <f t="shared" si="68"/>
        <v>10508544.530000001</v>
      </c>
      <c r="CZ9" s="15">
        <f>-SUMIFS('[1]Budget Execution 2023'!$E:$E,'[1]Budget Execution 2023'!$A:$A,'2023 Consolidated'!CZ1,'[1]Budget Execution 2023'!$C:$C,$A$9)</f>
        <v>505760000</v>
      </c>
      <c r="DA9" s="15">
        <f>-SUMIFS('[1]Budget Execution 2023'!$F:$F,'[1]Budget Execution 2023'!$A:$A,'2023 Consolidated'!CZ1,'[1]Budget Execution 2023'!$C:$C,$A$9)</f>
        <v>505760000</v>
      </c>
      <c r="DB9" s="15">
        <f>-SUMIFS('[1]Budget Execution 2023'!$G:$G,'[1]Budget Execution 2023'!$A:$A,'2023 Consolidated'!CZ1,'[1]Budget Execution 2023'!$C:$C,$A$9)</f>
        <v>537712873.90999997</v>
      </c>
      <c r="DC9" s="15">
        <f t="shared" si="69"/>
        <v>31952873.909999967</v>
      </c>
      <c r="DD9" s="15">
        <f>-SUMIFS('[1]Budget Execution 2023'!$E:$E,'[1]Budget Execution 2023'!$A:$A,'2023 Consolidated'!DD1,'[1]Budget Execution 2023'!$C:$C,$A$9)</f>
        <v>0</v>
      </c>
      <c r="DE9" s="15">
        <f>-SUMIFS('[1]Budget Execution 2023'!$F:$F,'[1]Budget Execution 2023'!$A:$A,'2023 Consolidated'!DD1,'[1]Budget Execution 2023'!$C:$C,$A$9)</f>
        <v>0</v>
      </c>
      <c r="DF9" s="15">
        <f>-SUMIFS('[1]Budget Execution 2023'!$G:$G,'[1]Budget Execution 2023'!$A:$A,'2023 Consolidated'!DD1,'[1]Budget Execution 2023'!$C:$C,$A$9)</f>
        <v>97199.11</v>
      </c>
      <c r="DG9" s="15">
        <f t="shared" si="70"/>
        <v>97199.11</v>
      </c>
      <c r="DH9" s="15">
        <f>-SUMIFS('[1]Budget Execution 2023'!$E:$E,'[1]Budget Execution 2023'!$A:$A,'2023 Consolidated'!DH1,'[1]Budget Execution 2023'!$C:$C,$A$9)</f>
        <v>7100000</v>
      </c>
      <c r="DI9" s="15">
        <f>-SUMIFS('[1]Budget Execution 2023'!$F:$F,'[1]Budget Execution 2023'!$A:$A,'2023 Consolidated'!DH1,'[1]Budget Execution 2023'!$C:$C,$A$9)</f>
        <v>7100000</v>
      </c>
      <c r="DJ9" s="15">
        <f>-SUMIFS('[1]Budget Execution 2023'!$G:$G,'[1]Budget Execution 2023'!$A:$A,'2023 Consolidated'!DH1,'[1]Budget Execution 2023'!$C:$C,$A$9)</f>
        <v>12466265.66</v>
      </c>
      <c r="DK9" s="15">
        <f t="shared" si="71"/>
        <v>5366265.66</v>
      </c>
      <c r="DL9" s="15">
        <f>-SUMIFS('[1]Budget Execution 2023'!$E:$E,'[1]Budget Execution 2023'!$A:$A,'2023 Consolidated'!DL1,'[1]Budget Execution 2023'!$C:$C,$A$9)</f>
        <v>0</v>
      </c>
      <c r="DM9" s="15">
        <f>-SUMIFS('[1]Budget Execution 2023'!$F:$F,'[1]Budget Execution 2023'!$A:$A,'2023 Consolidated'!DL1,'[1]Budget Execution 2023'!$C:$C,$A$9)</f>
        <v>0</v>
      </c>
      <c r="DN9" s="15">
        <f>-SUMIFS('[1]Budget Execution 2023'!$G:$G,'[1]Budget Execution 2023'!$A:$A,'2023 Consolidated'!DL1,'[1]Budget Execution 2023'!$C:$C,$A$9)</f>
        <v>160363.34</v>
      </c>
      <c r="DO9" s="15">
        <f t="shared" si="72"/>
        <v>160363.34</v>
      </c>
      <c r="DP9" s="15">
        <f>-SUMIFS('[1]Budget Execution 2023'!$E:$E,'[1]Budget Execution 2023'!$A:$A,'2023 Consolidated'!DP1,'[1]Budget Execution 2023'!$C:$C,$A$9)</f>
        <v>0</v>
      </c>
      <c r="DQ9" s="15">
        <f>-SUMIFS('[1]Budget Execution 2023'!$F:$F,'[1]Budget Execution 2023'!$A:$A,'2023 Consolidated'!DP1,'[1]Budget Execution 2023'!$C:$C,$A$9)</f>
        <v>0</v>
      </c>
      <c r="DR9" s="15">
        <f>-SUMIFS('[1]Budget Execution 2023'!$G:$G,'[1]Budget Execution 2023'!$A:$A,'2023 Consolidated'!DP1,'[1]Budget Execution 2023'!$C:$C,$A$9)</f>
        <v>4349521.01</v>
      </c>
      <c r="DS9" s="15">
        <f t="shared" si="73"/>
        <v>4349521.01</v>
      </c>
      <c r="DT9" s="15">
        <f>-SUMIFS('[1]Budget Execution 2023'!$E:$E,'[1]Budget Execution 2023'!$A:$A,'2023 Consolidated'!DT1,'[1]Budget Execution 2023'!$C:$C,$A$9)</f>
        <v>0</v>
      </c>
      <c r="DU9" s="15">
        <f>-SUMIFS('[1]Budget Execution 2023'!$F:$F,'[1]Budget Execution 2023'!$A:$A,'2023 Consolidated'!DT1,'[1]Budget Execution 2023'!$C:$C,$A$9)</f>
        <v>0</v>
      </c>
      <c r="DV9" s="15">
        <f>-SUMIFS('[1]Budget Execution 2023'!$G:$G,'[1]Budget Execution 2023'!$A:$A,'2023 Consolidated'!DT1,'[1]Budget Execution 2023'!$C:$C,$A$9)</f>
        <v>0</v>
      </c>
      <c r="DW9" s="15">
        <f t="shared" si="74"/>
        <v>0</v>
      </c>
      <c r="DX9" s="15">
        <f>-SUMIFS('[1]Budget Execution 2023'!$E:$E,'[1]Budget Execution 2023'!$A:$A,'2023 Consolidated'!DX1,'[1]Budget Execution 2023'!$C:$C,$A$9)</f>
        <v>0</v>
      </c>
      <c r="DY9" s="15">
        <f>-SUMIFS('[1]Budget Execution 2023'!$F:$F,'[1]Budget Execution 2023'!$A:$A,'2023 Consolidated'!DX1,'[1]Budget Execution 2023'!$C:$C,$A$9)</f>
        <v>0</v>
      </c>
      <c r="DZ9" s="15">
        <f>-SUMIFS('[1]Budget Execution 2023'!$G:$G,'[1]Budget Execution 2023'!$A:$A,'2023 Consolidated'!DX1,'[1]Budget Execution 2023'!$C:$C,$A$9)</f>
        <v>0</v>
      </c>
      <c r="EA9" s="15">
        <f t="shared" si="75"/>
        <v>0</v>
      </c>
      <c r="EB9" s="15">
        <f>-SUMIFS('[1]Budget Execution 2023'!$E:$E,'[1]Budget Execution 2023'!$A:$A,'2023 Consolidated'!EB1,'[1]Budget Execution 2023'!$C:$C,$A$9)</f>
        <v>0</v>
      </c>
      <c r="EC9" s="15">
        <f>-SUMIFS('[1]Budget Execution 2023'!$F:$F,'[1]Budget Execution 2023'!$A:$A,'2023 Consolidated'!EB1,'[1]Budget Execution 2023'!$C:$C,$A$9)</f>
        <v>0</v>
      </c>
      <c r="ED9" s="15">
        <f>-SUMIFS('[1]Budget Execution 2023'!$G:$G,'[1]Budget Execution 2023'!$A:$A,'2023 Consolidated'!EB1,'[1]Budget Execution 2023'!$C:$C,$A$9)</f>
        <v>2135488.81</v>
      </c>
      <c r="EE9" s="15">
        <f t="shared" si="76"/>
        <v>2135488.81</v>
      </c>
      <c r="EF9" s="15">
        <f>-SUMIFS('[1]Budget Execution 2023'!$E:$E,'[1]Budget Execution 2023'!$A:$A,'2023 Consolidated'!EF1,'[1]Budget Execution 2023'!$C:$C,$A$9)</f>
        <v>9559000</v>
      </c>
      <c r="EG9" s="15">
        <f>-SUMIFS('[1]Budget Execution 2023'!$F:$F,'[1]Budget Execution 2023'!$A:$A,'2023 Consolidated'!EF1,'[1]Budget Execution 2023'!$C:$C,$A$9)</f>
        <v>9559000</v>
      </c>
      <c r="EH9" s="15">
        <f>-SUMIFS('[1]Budget Execution 2023'!$G:$G,'[1]Budget Execution 2023'!$A:$A,'2023 Consolidated'!EF1,'[1]Budget Execution 2023'!$C:$C,$A$9)</f>
        <v>10948922.869999999</v>
      </c>
      <c r="EI9" s="15">
        <f t="shared" si="77"/>
        <v>1389922.8699999992</v>
      </c>
      <c r="EJ9" s="15">
        <f>-SUMIFS('[1]Budget Execution 2023'!$E:$E,'[1]Budget Execution 2023'!$A:$A,'2023 Consolidated'!EJ1,'[1]Budget Execution 2023'!$C:$C,$A$9)</f>
        <v>70000</v>
      </c>
      <c r="EK9" s="15">
        <f>-SUMIFS('[1]Budget Execution 2023'!$F:$F,'[1]Budget Execution 2023'!$A:$A,'2023 Consolidated'!EJ1,'[1]Budget Execution 2023'!$C:$C,$A$9)</f>
        <v>70000</v>
      </c>
      <c r="EL9" s="15">
        <f>-SUMIFS('[1]Budget Execution 2023'!$G:$G,'[1]Budget Execution 2023'!$A:$A,'2023 Consolidated'!EJ1,'[1]Budget Execution 2023'!$C:$C,$A$9)</f>
        <v>22365.74</v>
      </c>
      <c r="EM9" s="15">
        <f t="shared" si="78"/>
        <v>-47634.259999999995</v>
      </c>
      <c r="EN9" s="15">
        <f>-SUMIFS('[1]Budget Execution 2023'!$E:$E,'[1]Budget Execution 2023'!$A:$A,'2023 Consolidated'!EN1,'[1]Budget Execution 2023'!$C:$C,$A$9)</f>
        <v>0</v>
      </c>
      <c r="EO9" s="15">
        <f>-SUMIFS('[1]Budget Execution 2023'!$F:$F,'[1]Budget Execution 2023'!$A:$A,'2023 Consolidated'!EN1,'[1]Budget Execution 2023'!$C:$C,$A$9)</f>
        <v>0</v>
      </c>
      <c r="EP9" s="15">
        <f>-SUMIFS('[1]Budget Execution 2023'!$G:$G,'[1]Budget Execution 2023'!$A:$A,'2023 Consolidated'!EN1,'[1]Budget Execution 2023'!$C:$C,$A$9)</f>
        <v>353058.66</v>
      </c>
      <c r="EQ9" s="15">
        <f t="shared" si="79"/>
        <v>353058.66</v>
      </c>
      <c r="ER9" s="15">
        <f>-SUMIFS('[1]Budget Execution 2023'!$E:$E,'[1]Budget Execution 2023'!$A:$A,'2023 Consolidated'!ER1,'[1]Budget Execution 2023'!$C:$C,$A$9)</f>
        <v>102144000</v>
      </c>
      <c r="ES9" s="15">
        <f>-SUMIFS('[1]Budget Execution 2023'!$F:$F,'[1]Budget Execution 2023'!$A:$A,'2023 Consolidated'!ER1,'[1]Budget Execution 2023'!$C:$C,$A$9)</f>
        <v>102144000</v>
      </c>
      <c r="ET9" s="15">
        <f>-SUMIFS('[1]Budget Execution 2023'!$G:$G,'[1]Budget Execution 2023'!$A:$A,'2023 Consolidated'!ER1,'[1]Budget Execution 2023'!$C:$C,$A$9)</f>
        <v>72508726.730000004</v>
      </c>
      <c r="EU9" s="15">
        <f t="shared" si="80"/>
        <v>-29635273.269999996</v>
      </c>
      <c r="EV9" s="15">
        <f>-SUMIFS('[1]Budget Execution 2023'!$E:$E,'[1]Budget Execution 2023'!$A:$A,'2023 Consolidated'!EV1,'[1]Budget Execution 2023'!$C:$C,$A$9)</f>
        <v>22053000</v>
      </c>
      <c r="EW9" s="15">
        <f>-SUMIFS('[1]Budget Execution 2023'!$F:$F,'[1]Budget Execution 2023'!$A:$A,'2023 Consolidated'!EV1,'[1]Budget Execution 2023'!$C:$C,$A$9)</f>
        <v>22053000</v>
      </c>
      <c r="EX9" s="15">
        <f>-SUMIFS('[1]Budget Execution 2023'!$G:$G,'[1]Budget Execution 2023'!$A:$A,'2023 Consolidated'!EV1,'[1]Budget Execution 2023'!$C:$C,$A$9)</f>
        <v>73608093.409999996</v>
      </c>
      <c r="EY9" s="15">
        <f t="shared" si="81"/>
        <v>51555093.409999996</v>
      </c>
      <c r="EZ9" s="15">
        <f>-SUMIFS('[1]Budget Execution 2023'!$E:$E,'[1]Budget Execution 2023'!$A:$A,'2023 Consolidated'!EZ1,'[1]Budget Execution 2023'!$C:$C,$A$9)</f>
        <v>50000000</v>
      </c>
      <c r="FA9" s="15">
        <f>-SUMIFS('[1]Budget Execution 2023'!$F:$F,'[1]Budget Execution 2023'!$A:$A,'2023 Consolidated'!EZ1,'[1]Budget Execution 2023'!$C:$C,$A$9)</f>
        <v>223103729.13</v>
      </c>
      <c r="FB9" s="15">
        <f>-SUMIFS('[1]Budget Execution 2023'!$G:$G,'[1]Budget Execution 2023'!$A:$A,'2023 Consolidated'!EZ1,'[1]Budget Execution 2023'!$C:$C,$A$9)</f>
        <v>200997851.88</v>
      </c>
      <c r="FC9" s="15">
        <f t="shared" si="82"/>
        <v>-22105877.25</v>
      </c>
      <c r="FD9" s="15">
        <f>-SUMIFS('[1]Budget Execution 2023'!$E:$E,'[1]Budget Execution 2023'!$A:$A,'2023 Consolidated'!FD1,'[1]Budget Execution 2023'!$C:$C,$A$9)</f>
        <v>300000</v>
      </c>
      <c r="FE9" s="15">
        <f>-SUMIFS('[1]Budget Execution 2023'!$F:$F,'[1]Budget Execution 2023'!$A:$A,'2023 Consolidated'!FD1,'[1]Budget Execution 2023'!$C:$C,$A$9)</f>
        <v>300000</v>
      </c>
      <c r="FF9" s="15">
        <f>-SUMIFS('[1]Budget Execution 2023'!$G:$G,'[1]Budget Execution 2023'!$A:$A,'2023 Consolidated'!FD1,'[1]Budget Execution 2023'!$C:$C,$A$9)</f>
        <v>537711.43999999994</v>
      </c>
      <c r="FG9" s="15">
        <f t="shared" si="83"/>
        <v>237711.43999999994</v>
      </c>
      <c r="FH9" s="15">
        <f>-SUMIFS('[1]Budget Execution 2023'!$E:$E,'[1]Budget Execution 2023'!$A:$A,'2023 Consolidated'!FH1,'[1]Budget Execution 2023'!$C:$C,$A$9)</f>
        <v>170000000</v>
      </c>
      <c r="FI9" s="15">
        <f>-SUMIFS('[1]Budget Execution 2023'!$F:$F,'[1]Budget Execution 2023'!$A:$A,'2023 Consolidated'!FH1,'[1]Budget Execution 2023'!$C:$C,$A$9)</f>
        <v>188000000</v>
      </c>
      <c r="FJ9" s="15">
        <f>-SUMIFS('[1]Budget Execution 2023'!$G:$G,'[1]Budget Execution 2023'!$A:$A,'2023 Consolidated'!FH1,'[1]Budget Execution 2023'!$C:$C,$A$9)</f>
        <v>197503459.02000001</v>
      </c>
      <c r="FK9" s="15">
        <f t="shared" si="84"/>
        <v>9503459.0200000107</v>
      </c>
      <c r="FL9" s="15">
        <f>-SUMIFS('[1]Budget Execution 2023'!$E:$E,'[1]Budget Execution 2023'!$A:$A,'2023 Consolidated'!FL1,'[1]Budget Execution 2023'!$C:$C,$A$9)</f>
        <v>0</v>
      </c>
      <c r="FM9" s="15">
        <f>-SUMIFS('[1]Budget Execution 2023'!$F:$F,'[1]Budget Execution 2023'!$A:$A,'2023 Consolidated'!FL1,'[1]Budget Execution 2023'!$C:$C,$A$9)</f>
        <v>0</v>
      </c>
      <c r="FN9" s="15">
        <f>-SUMIFS('[1]Budget Execution 2023'!$G:$G,'[1]Budget Execution 2023'!$A:$A,'2023 Consolidated'!FL1,'[1]Budget Execution 2023'!$C:$C,$A$9)</f>
        <v>0</v>
      </c>
      <c r="FO9" s="15">
        <f t="shared" si="85"/>
        <v>0</v>
      </c>
      <c r="FP9" s="15">
        <f>-SUMIFS('[1]Budget Execution 2023'!$E:$E,'[1]Budget Execution 2023'!$A:$A,'2023 Consolidated'!FP1,'[1]Budget Execution 2023'!$C:$C,$A$9)</f>
        <v>0</v>
      </c>
      <c r="FQ9" s="15">
        <f>-SUMIFS('[1]Budget Execution 2023'!$F:$F,'[1]Budget Execution 2023'!$A:$A,'2023 Consolidated'!FP1,'[1]Budget Execution 2023'!$C:$C,$A$9)</f>
        <v>0</v>
      </c>
      <c r="FR9" s="15">
        <f>-SUMIFS('[1]Budget Execution 2023'!$G:$G,'[1]Budget Execution 2023'!$A:$A,'2023 Consolidated'!FP1,'[1]Budget Execution 2023'!$C:$C,$A$9)</f>
        <v>0</v>
      </c>
      <c r="FS9" s="15">
        <f t="shared" si="86"/>
        <v>0</v>
      </c>
      <c r="FT9" s="15">
        <f>-SUMIFS('[1]Budget Execution 2023'!$E:$E,'[1]Budget Execution 2023'!$A:$A,'2023 Consolidated'!FT1,'[1]Budget Execution 2023'!$C:$C,$A$9)</f>
        <v>0</v>
      </c>
      <c r="FU9" s="15">
        <f>-SUMIFS('[1]Budget Execution 2023'!$F:$F,'[1]Budget Execution 2023'!$A:$A,'2023 Consolidated'!FT1,'[1]Budget Execution 2023'!$C:$C,$A$9)</f>
        <v>0</v>
      </c>
      <c r="FV9" s="15">
        <f>-SUMIFS('[1]Budget Execution 2023'!$G:$G,'[1]Budget Execution 2023'!$A:$A,'2023 Consolidated'!FT1,'[1]Budget Execution 2023'!$C:$C,$A$9)</f>
        <v>0</v>
      </c>
      <c r="FW9" s="15">
        <f t="shared" si="87"/>
        <v>0</v>
      </c>
      <c r="FX9" s="15">
        <f>-SUMIFS('[1]Budget Execution 2023'!$E:$E,'[1]Budget Execution 2023'!$A:$A,'2023 Consolidated'!FX1,'[1]Budget Execution 2023'!$C:$C,$A$9)</f>
        <v>600000</v>
      </c>
      <c r="FY9" s="15">
        <f>-SUMIFS('[1]Budget Execution 2023'!$F:$F,'[1]Budget Execution 2023'!$A:$A,'2023 Consolidated'!FX1,'[1]Budget Execution 2023'!$C:$C,$A$9)</f>
        <v>600000</v>
      </c>
      <c r="FZ9" s="15">
        <f>-SUMIFS('[1]Budget Execution 2023'!$G:$G,'[1]Budget Execution 2023'!$A:$A,'2023 Consolidated'!FX1,'[1]Budget Execution 2023'!$C:$C,$A$9)</f>
        <v>1455375</v>
      </c>
      <c r="GA9" s="15">
        <f t="shared" si="88"/>
        <v>855375</v>
      </c>
      <c r="GB9" s="15">
        <f>-SUMIFS('[1]Budget Execution 2023'!$E:$E,'[1]Budget Execution 2023'!$A:$A,'2023 Consolidated'!GB1,'[1]Budget Execution 2023'!$C:$C,$A$9)</f>
        <v>0</v>
      </c>
      <c r="GC9" s="15">
        <f>-SUMIFS('[1]Budget Execution 2023'!$F:$F,'[1]Budget Execution 2023'!$A:$A,'2023 Consolidated'!GB1,'[1]Budget Execution 2023'!$C:$C,$A$9)</f>
        <v>0</v>
      </c>
      <c r="GD9" s="15">
        <f>-SUMIFS('[1]Budget Execution 2023'!$G:$G,'[1]Budget Execution 2023'!$A:$A,'2023 Consolidated'!GB1,'[1]Budget Execution 2023'!$C:$C,$A$9)</f>
        <v>0</v>
      </c>
      <c r="GE9" s="15">
        <f t="shared" si="89"/>
        <v>0</v>
      </c>
      <c r="GF9" s="15">
        <f>-SUMIFS('[1]Budget Execution 2023'!$E:$E,'[1]Budget Execution 2023'!$A:$A,'2023 Consolidated'!GF1,'[1]Budget Execution 2023'!$C:$C,$A$9)</f>
        <v>0</v>
      </c>
      <c r="GG9" s="15">
        <f>-SUMIFS('[1]Budget Execution 2023'!$F:$F,'[1]Budget Execution 2023'!$A:$A,'2023 Consolidated'!GF1,'[1]Budget Execution 2023'!$C:$C,$A$9)</f>
        <v>0</v>
      </c>
      <c r="GH9" s="15">
        <f>-SUMIFS('[1]Budget Execution 2023'!$G:$G,'[1]Budget Execution 2023'!$A:$A,'2023 Consolidated'!GF1,'[1]Budget Execution 2023'!$C:$C,$A$9)</f>
        <v>0</v>
      </c>
      <c r="GI9" s="15">
        <f t="shared" si="90"/>
        <v>0</v>
      </c>
      <c r="GJ9" s="15">
        <f>-SUMIFS('[1]Budget Execution 2023'!$E:$E,'[1]Budget Execution 2023'!$A:$A,'2023 Consolidated'!GJ1,'[1]Budget Execution 2023'!$C:$C,$A$9)</f>
        <v>0</v>
      </c>
      <c r="GK9" s="15">
        <f>-SUMIFS('[1]Budget Execution 2023'!$F:$F,'[1]Budget Execution 2023'!$A:$A,'2023 Consolidated'!GJ1,'[1]Budget Execution 2023'!$C:$C,$A$9)</f>
        <v>0</v>
      </c>
      <c r="GL9" s="15">
        <f>-SUMIFS('[1]Budget Execution 2023'!$G:$G,'[1]Budget Execution 2023'!$A:$A,'2023 Consolidated'!GJ1,'[1]Budget Execution 2023'!$C:$C,$A$9)</f>
        <v>0</v>
      </c>
      <c r="GM9" s="15">
        <f t="shared" si="91"/>
        <v>0</v>
      </c>
      <c r="GN9" s="15">
        <f>-SUMIFS('[1]Budget Execution 2023'!$E:$E,'[1]Budget Execution 2023'!$A:$A,'2023 Consolidated'!GN1,'[1]Budget Execution 2023'!$C:$C,$A$9)</f>
        <v>1350553000</v>
      </c>
      <c r="GO9" s="15">
        <f>-SUMIFS('[1]Budget Execution 2023'!$F:$F,'[1]Budget Execution 2023'!$A:$A,'2023 Consolidated'!GN1,'[1]Budget Execution 2023'!$C:$C,$A$9)</f>
        <v>1350553000</v>
      </c>
      <c r="GP9" s="15">
        <f>-SUMIFS('[1]Budget Execution 2023'!$G:$G,'[1]Budget Execution 2023'!$A:$A,'2023 Consolidated'!GN1,'[1]Budget Execution 2023'!$C:$C,$A$9)</f>
        <v>1061101526.03</v>
      </c>
      <c r="GQ9" s="15">
        <f t="shared" si="92"/>
        <v>-289451473.97000003</v>
      </c>
      <c r="GR9" s="15">
        <f>-SUMIFS('[1]Budget Execution 2023'!$E:$E,'[1]Budget Execution 2023'!$A:$A,'2023 Consolidated'!GR1,'[1]Budget Execution 2023'!$C:$C,$A$9)</f>
        <v>293258560</v>
      </c>
      <c r="GS9" s="15">
        <f>-SUMIFS('[1]Budget Execution 2023'!$F:$F,'[1]Budget Execution 2023'!$A:$A,'2023 Consolidated'!GR1,'[1]Budget Execution 2023'!$C:$C,$A$9)</f>
        <v>293258560</v>
      </c>
      <c r="GT9" s="15">
        <f>-SUMIFS('[1]Budget Execution 2023'!$G:$G,'[1]Budget Execution 2023'!$A:$A,'2023 Consolidated'!GR1,'[1]Budget Execution 2023'!$C:$C,$A$9)</f>
        <v>292312805</v>
      </c>
      <c r="GU9" s="15">
        <f t="shared" si="93"/>
        <v>-945755</v>
      </c>
    </row>
    <row r="10" spans="1:203" customFormat="1" ht="15" customHeight="1" thickBot="1" x14ac:dyDescent="0.4"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</row>
    <row r="11" spans="1:203" s="2" customFormat="1" ht="30" customHeight="1" thickBot="1" x14ac:dyDescent="0.4">
      <c r="B11" s="3" t="s">
        <v>5</v>
      </c>
      <c r="C11"/>
      <c r="D11" s="13">
        <f t="shared" ref="D11" si="94">D12+D21</f>
        <v>63066000000</v>
      </c>
      <c r="E11" s="13">
        <f>E12+E21</f>
        <v>67331361201.270004</v>
      </c>
      <c r="F11" s="13">
        <f>F12+F21</f>
        <v>58213690552.279991</v>
      </c>
      <c r="G11" s="13">
        <f t="shared" ref="G11:G19" si="95">F11-E11</f>
        <v>-9117670648.9900131</v>
      </c>
      <c r="H11" s="13">
        <f t="shared" ref="H11:J11" si="96">H12+H21</f>
        <v>1238819000</v>
      </c>
      <c r="I11" s="13">
        <f t="shared" si="96"/>
        <v>1222106464</v>
      </c>
      <c r="J11" s="13">
        <f t="shared" si="96"/>
        <v>1210964660.3099999</v>
      </c>
      <c r="K11" s="13">
        <f t="shared" ref="K11:K19" si="97">J11-I11</f>
        <v>-11141803.690000057</v>
      </c>
      <c r="L11" s="13">
        <f t="shared" ref="L11:N11" si="98">L12+L21</f>
        <v>314667000</v>
      </c>
      <c r="M11" s="13">
        <f t="shared" si="98"/>
        <v>305211824</v>
      </c>
      <c r="N11" s="13">
        <f t="shared" si="98"/>
        <v>267373078.89999998</v>
      </c>
      <c r="O11" s="13">
        <f t="shared" ref="O11:O19" si="99">N11-M11</f>
        <v>-37838745.100000024</v>
      </c>
      <c r="P11" s="13">
        <f t="shared" ref="P11:BN11" si="100">P12+P21</f>
        <v>2426060000</v>
      </c>
      <c r="Q11" s="13">
        <f t="shared" si="100"/>
        <v>2706457000</v>
      </c>
      <c r="R11" s="13">
        <f t="shared" si="100"/>
        <v>2692369027.5000005</v>
      </c>
      <c r="S11" s="13">
        <f t="shared" ref="S11:S19" si="101">R11-Q11</f>
        <v>-14087972.499999523</v>
      </c>
      <c r="T11" s="13">
        <f t="shared" ref="T11" si="102">T12+T21</f>
        <v>7164273000</v>
      </c>
      <c r="U11" s="13">
        <f t="shared" si="100"/>
        <v>7164273000</v>
      </c>
      <c r="V11" s="13">
        <f t="shared" si="100"/>
        <v>7139281099.2999992</v>
      </c>
      <c r="W11" s="13">
        <f>V11-U11</f>
        <v>-24991900.700000763</v>
      </c>
      <c r="X11" s="13">
        <f t="shared" ref="X11" si="103">X12+X21</f>
        <v>6495704000</v>
      </c>
      <c r="Y11" s="13">
        <f t="shared" si="100"/>
        <v>6495704000</v>
      </c>
      <c r="Z11" s="13">
        <f t="shared" si="100"/>
        <v>6495704000</v>
      </c>
      <c r="AA11" s="13">
        <f>Z11-Y11</f>
        <v>0</v>
      </c>
      <c r="AB11" s="13">
        <f t="shared" ref="AB11" si="104">AB12+AB21</f>
        <v>1329816000</v>
      </c>
      <c r="AC11" s="13">
        <f t="shared" si="100"/>
        <v>1329816000</v>
      </c>
      <c r="AD11" s="13">
        <f t="shared" si="100"/>
        <v>1329816000</v>
      </c>
      <c r="AE11" s="13">
        <f>AD11-AC11</f>
        <v>0</v>
      </c>
      <c r="AF11" s="13">
        <f t="shared" ref="AF11" si="105">AF12+AF21</f>
        <v>1069463000</v>
      </c>
      <c r="AG11" s="13">
        <f t="shared" si="100"/>
        <v>1034177228</v>
      </c>
      <c r="AH11" s="13">
        <f t="shared" si="100"/>
        <v>905098368.39999986</v>
      </c>
      <c r="AI11" s="13">
        <f>AH11-AG11</f>
        <v>-129078859.60000014</v>
      </c>
      <c r="AJ11" s="13">
        <f t="shared" ref="AJ11" si="106">AJ12+AJ21</f>
        <v>496941000</v>
      </c>
      <c r="AK11" s="13">
        <f t="shared" si="100"/>
        <v>523920648</v>
      </c>
      <c r="AL11" s="13">
        <f t="shared" si="100"/>
        <v>523713804.88</v>
      </c>
      <c r="AM11" s="13">
        <f>AL11-AK11</f>
        <v>-206843.12000000477</v>
      </c>
      <c r="AN11" s="13">
        <f t="shared" ref="AN11:AP11" si="107">AN12+AN21</f>
        <v>123599000</v>
      </c>
      <c r="AO11" s="13">
        <f t="shared" si="107"/>
        <v>123676000</v>
      </c>
      <c r="AP11" s="13">
        <f t="shared" si="107"/>
        <v>120839888.72</v>
      </c>
      <c r="AQ11" s="13">
        <f>AP11-AO11</f>
        <v>-2836111.2800000012</v>
      </c>
      <c r="AR11" s="13">
        <f t="shared" ref="AR11" si="108">AR12+AR21</f>
        <v>278206000</v>
      </c>
      <c r="AS11" s="13">
        <f t="shared" si="100"/>
        <v>276130224</v>
      </c>
      <c r="AT11" s="13">
        <f t="shared" si="100"/>
        <v>197371427.10999998</v>
      </c>
      <c r="AU11" s="13">
        <f>AT11-AS11</f>
        <v>-78758796.890000015</v>
      </c>
      <c r="AV11" s="13">
        <f t="shared" ref="AV11" si="109">AV12+AV21</f>
        <v>247949000</v>
      </c>
      <c r="AW11" s="13">
        <f t="shared" si="100"/>
        <v>295923456</v>
      </c>
      <c r="AX11" s="13">
        <f t="shared" si="100"/>
        <v>286464741.14999998</v>
      </c>
      <c r="AY11" s="13">
        <f>AX11-AW11</f>
        <v>-9458714.8500000238</v>
      </c>
      <c r="AZ11" s="13">
        <f t="shared" ref="AZ11" si="110">AZ12+AZ21</f>
        <v>630181000</v>
      </c>
      <c r="BA11" s="13">
        <f t="shared" si="100"/>
        <v>622453032</v>
      </c>
      <c r="BB11" s="13">
        <f t="shared" si="100"/>
        <v>547098908.36000001</v>
      </c>
      <c r="BC11" s="13">
        <f>BB11-BA11</f>
        <v>-75354123.639999986</v>
      </c>
      <c r="BD11" s="13">
        <f t="shared" ref="BD11:BF11" si="111">BD12+BD21</f>
        <v>5126000</v>
      </c>
      <c r="BE11" s="13">
        <f t="shared" si="111"/>
        <v>5126000</v>
      </c>
      <c r="BF11" s="13">
        <f t="shared" si="111"/>
        <v>4140000</v>
      </c>
      <c r="BG11" s="13">
        <f>BF11-BE11</f>
        <v>-986000</v>
      </c>
      <c r="BH11" s="13">
        <f t="shared" ref="BH11" si="112">BH12+BH21</f>
        <v>894287000</v>
      </c>
      <c r="BI11" s="13">
        <f t="shared" si="100"/>
        <v>966562588</v>
      </c>
      <c r="BJ11" s="13">
        <f t="shared" si="100"/>
        <v>904873073.61000001</v>
      </c>
      <c r="BK11" s="13">
        <f>BJ11-BI11</f>
        <v>-61689514.389999986</v>
      </c>
      <c r="BL11" s="13">
        <f t="shared" ref="BL11" si="113">BL12+BL21</f>
        <v>295249000</v>
      </c>
      <c r="BM11" s="13">
        <f t="shared" si="100"/>
        <v>289542063.99999994</v>
      </c>
      <c r="BN11" s="13">
        <f t="shared" si="100"/>
        <v>277584033.56</v>
      </c>
      <c r="BO11" s="13">
        <f>BN11-BM11</f>
        <v>-11958030.439999938</v>
      </c>
      <c r="BP11" s="13">
        <f t="shared" ref="BP11:CH11" si="114">BP12+BP21</f>
        <v>3217066000</v>
      </c>
      <c r="BQ11" s="13">
        <f t="shared" si="114"/>
        <v>3243657862.5599999</v>
      </c>
      <c r="BR11" s="13">
        <f t="shared" si="114"/>
        <v>3223124119.7600002</v>
      </c>
      <c r="BS11" s="13">
        <f>BR11-BQ11</f>
        <v>-20533742.799999714</v>
      </c>
      <c r="BT11" s="13">
        <f t="shared" si="114"/>
        <v>91143000</v>
      </c>
      <c r="BU11" s="13">
        <f t="shared" si="114"/>
        <v>91143000</v>
      </c>
      <c r="BV11" s="13">
        <f t="shared" si="114"/>
        <v>71779445.260000005</v>
      </c>
      <c r="BW11" s="13">
        <f t="shared" ref="BW11:BW19" si="115">BV11-BU11</f>
        <v>-19363554.739999995</v>
      </c>
      <c r="BX11" s="13">
        <f t="shared" ref="BX11:BZ11" si="116">BX12+BX21</f>
        <v>0</v>
      </c>
      <c r="BY11" s="13">
        <f t="shared" si="116"/>
        <v>2400000</v>
      </c>
      <c r="BZ11" s="13">
        <f t="shared" si="116"/>
        <v>2035500</v>
      </c>
      <c r="CA11" s="13">
        <f t="shared" ref="CA11:CA19" si="117">BZ11-BY11</f>
        <v>-364500</v>
      </c>
      <c r="CB11" s="13">
        <f t="shared" si="114"/>
        <v>5695000</v>
      </c>
      <c r="CC11" s="13">
        <f t="shared" si="114"/>
        <v>5695000</v>
      </c>
      <c r="CD11" s="13">
        <f t="shared" si="114"/>
        <v>5510965.4400000004</v>
      </c>
      <c r="CE11" s="13">
        <f>CD11-CC11</f>
        <v>-184034.55999999959</v>
      </c>
      <c r="CF11" s="13">
        <f t="shared" ref="CF11" si="118">CF12+CF21</f>
        <v>18277959000</v>
      </c>
      <c r="CG11" s="13">
        <f t="shared" si="114"/>
        <v>18645417381.439999</v>
      </c>
      <c r="CH11" s="13">
        <f t="shared" si="114"/>
        <v>31190213024.160004</v>
      </c>
      <c r="CI11" s="13">
        <f>CH11-CG11</f>
        <v>12544795642.720005</v>
      </c>
      <c r="CJ11" s="13">
        <f t="shared" ref="CJ11:CL11" si="119">CJ12+CJ21</f>
        <v>0</v>
      </c>
      <c r="CK11" s="13">
        <f t="shared" si="119"/>
        <v>24759000</v>
      </c>
      <c r="CL11" s="13">
        <f t="shared" si="119"/>
        <v>9031888.0399999991</v>
      </c>
      <c r="CM11" s="13">
        <f>CL11-CK11</f>
        <v>-15727111.960000001</v>
      </c>
      <c r="CN11" s="13">
        <f t="shared" ref="CN11:CP11" si="120">CN12+CN21</f>
        <v>0</v>
      </c>
      <c r="CO11" s="13">
        <f t="shared" si="120"/>
        <v>30701937</v>
      </c>
      <c r="CP11" s="13">
        <f t="shared" si="120"/>
        <v>19813181</v>
      </c>
      <c r="CQ11" s="13">
        <f>CP11-CO11</f>
        <v>-10888756</v>
      </c>
      <c r="CR11" s="13">
        <f t="shared" ref="CR11:CT11" si="121">CR12+CR21</f>
        <v>26554000</v>
      </c>
      <c r="CS11" s="13">
        <f t="shared" si="121"/>
        <v>26554000</v>
      </c>
      <c r="CT11" s="13">
        <f t="shared" si="121"/>
        <v>25541400.82</v>
      </c>
      <c r="CU11" s="13">
        <f>CT11-CS11</f>
        <v>-1012599.1799999997</v>
      </c>
      <c r="CV11" s="13">
        <f t="shared" ref="CV11:CX11" si="122">CV12+CV21</f>
        <v>5166402000</v>
      </c>
      <c r="CW11" s="13">
        <f t="shared" si="122"/>
        <v>7056088505</v>
      </c>
      <c r="CX11" s="13">
        <f t="shared" si="122"/>
        <v>6413872111.0500002</v>
      </c>
      <c r="CY11" s="13">
        <f>CX11-CW11</f>
        <v>-642216393.94999981</v>
      </c>
      <c r="CZ11" s="13">
        <f t="shared" ref="CZ11:DB11" si="123">CZ12+CZ21</f>
        <v>4269861000</v>
      </c>
      <c r="DA11" s="13">
        <f t="shared" si="123"/>
        <v>4700376920</v>
      </c>
      <c r="DB11" s="13">
        <f t="shared" si="123"/>
        <v>4700193771.8100004</v>
      </c>
      <c r="DC11" s="13">
        <f>DB11-DA11</f>
        <v>-183148.18999958038</v>
      </c>
      <c r="DD11" s="13">
        <f t="shared" ref="DD11:DF11" si="124">DD12+DD21</f>
        <v>99541000</v>
      </c>
      <c r="DE11" s="13">
        <f t="shared" si="124"/>
        <v>114541000</v>
      </c>
      <c r="DF11" s="13">
        <f t="shared" si="124"/>
        <v>110664763.71000001</v>
      </c>
      <c r="DG11" s="13">
        <f>DF11-DE11</f>
        <v>-3876236.2899999917</v>
      </c>
      <c r="DH11" s="13">
        <f t="shared" ref="DH11:DJ11" si="125">DH12+DH21</f>
        <v>217178000</v>
      </c>
      <c r="DI11" s="13">
        <f t="shared" si="125"/>
        <v>215956892</v>
      </c>
      <c r="DJ11" s="13">
        <f t="shared" si="125"/>
        <v>212785282.21000001</v>
      </c>
      <c r="DK11" s="13">
        <f>DJ11-DI11</f>
        <v>-3171609.7899999917</v>
      </c>
      <c r="DL11" s="13">
        <f t="shared" ref="DL11:DN11" si="126">DL12+DL21</f>
        <v>38603000</v>
      </c>
      <c r="DM11" s="13">
        <f t="shared" si="126"/>
        <v>38603000</v>
      </c>
      <c r="DN11" s="13">
        <f t="shared" si="126"/>
        <v>38345492.289999999</v>
      </c>
      <c r="DO11" s="13">
        <f>DN11-DM11</f>
        <v>-257507.71000000089</v>
      </c>
      <c r="DP11" s="13">
        <f t="shared" ref="DP11:DR11" si="127">DP12+DP21</f>
        <v>2520543000</v>
      </c>
      <c r="DQ11" s="13">
        <f t="shared" si="127"/>
        <v>3380077000</v>
      </c>
      <c r="DR11" s="13">
        <f t="shared" si="127"/>
        <v>3327716880.5500002</v>
      </c>
      <c r="DS11" s="13">
        <f>DR11-DQ11</f>
        <v>-52360119.449999809</v>
      </c>
      <c r="DT11" s="13">
        <f t="shared" ref="DT11:DV11" si="128">DT12+DT21</f>
        <v>0</v>
      </c>
      <c r="DU11" s="13">
        <f t="shared" si="128"/>
        <v>2059000</v>
      </c>
      <c r="DV11" s="13">
        <f t="shared" si="128"/>
        <v>2058999.33</v>
      </c>
      <c r="DW11" s="13">
        <f>DV11-DU11</f>
        <v>-0.66999999992549419</v>
      </c>
      <c r="DX11" s="13">
        <f t="shared" ref="DX11:DZ11" si="129">DX12+DX21</f>
        <v>88943000</v>
      </c>
      <c r="DY11" s="13">
        <f t="shared" si="129"/>
        <v>151475000</v>
      </c>
      <c r="DZ11" s="13">
        <f t="shared" si="129"/>
        <v>47691592.830000006</v>
      </c>
      <c r="EA11" s="13">
        <f>DZ11-DY11</f>
        <v>-103783407.16999999</v>
      </c>
      <c r="EB11" s="13">
        <f t="shared" ref="EB11:ED11" si="130">EB12+EB21</f>
        <v>252596000</v>
      </c>
      <c r="EC11" s="13">
        <f t="shared" si="130"/>
        <v>288731000</v>
      </c>
      <c r="ED11" s="13">
        <f t="shared" si="130"/>
        <v>248542350.79999998</v>
      </c>
      <c r="EE11" s="13">
        <f>ED11-EC11</f>
        <v>-40188649.200000018</v>
      </c>
      <c r="EF11" s="13">
        <f t="shared" ref="EF11:EH11" si="131">EF12+EF21</f>
        <v>504131000</v>
      </c>
      <c r="EG11" s="13">
        <f t="shared" si="131"/>
        <v>501677732</v>
      </c>
      <c r="EH11" s="13">
        <f t="shared" si="131"/>
        <v>499246165.79999995</v>
      </c>
      <c r="EI11" s="13">
        <f>EH11-EG11</f>
        <v>-2431566.2000000477</v>
      </c>
      <c r="EJ11" s="13">
        <f t="shared" ref="EJ11:EL11" si="132">EJ12+EJ21</f>
        <v>74854000</v>
      </c>
      <c r="EK11" s="13">
        <f t="shared" si="132"/>
        <v>79941684</v>
      </c>
      <c r="EL11" s="13">
        <f t="shared" si="132"/>
        <v>77087354.829999998</v>
      </c>
      <c r="EM11" s="13">
        <f>EL11-EK11</f>
        <v>-2854329.1700000018</v>
      </c>
      <c r="EN11" s="13">
        <f t="shared" ref="EN11:EP11" si="133">EN12+EN21</f>
        <v>220040000</v>
      </c>
      <c r="EO11" s="13">
        <f t="shared" si="133"/>
        <v>236871030</v>
      </c>
      <c r="EP11" s="13">
        <f t="shared" si="133"/>
        <v>225657760.23999998</v>
      </c>
      <c r="EQ11" s="13">
        <f>EP11-EO11</f>
        <v>-11213269.76000002</v>
      </c>
      <c r="ER11" s="13">
        <f t="shared" ref="ER11:ET11" si="134">ER12+ER21</f>
        <v>1393269000</v>
      </c>
      <c r="ES11" s="13">
        <f t="shared" si="134"/>
        <v>1649591127.9400008</v>
      </c>
      <c r="ET11" s="13">
        <f t="shared" si="134"/>
        <v>1456520723.1500001</v>
      </c>
      <c r="EU11" s="13">
        <f>ET11-ES11</f>
        <v>-193070404.79000068</v>
      </c>
      <c r="EV11" s="13">
        <f t="shared" ref="EV11:EX11" si="135">EV12+EV21</f>
        <v>955085000</v>
      </c>
      <c r="EW11" s="13">
        <f t="shared" si="135"/>
        <v>1265554187</v>
      </c>
      <c r="EX11" s="13">
        <f t="shared" si="135"/>
        <v>1082051242.25</v>
      </c>
      <c r="EY11" s="13">
        <f>EX11-EW11</f>
        <v>-183502944.75</v>
      </c>
      <c r="EZ11" s="13">
        <f t="shared" ref="EZ11:FB11" si="136">EZ12+EZ21</f>
        <v>469100000</v>
      </c>
      <c r="FA11" s="13">
        <f t="shared" si="136"/>
        <v>768441503.64999998</v>
      </c>
      <c r="FB11" s="13">
        <f t="shared" si="136"/>
        <v>743205807.34000003</v>
      </c>
      <c r="FC11" s="13">
        <f>FB11-FA11</f>
        <v>-25235696.309999943</v>
      </c>
      <c r="FD11" s="13">
        <f t="shared" ref="FD11:FF11" si="137">FD12+FD21</f>
        <v>28394000</v>
      </c>
      <c r="FE11" s="13">
        <f t="shared" si="137"/>
        <v>28394000</v>
      </c>
      <c r="FF11" s="13">
        <f t="shared" si="137"/>
        <v>24519176.710000001</v>
      </c>
      <c r="FG11" s="13">
        <f>FF11-FE11</f>
        <v>-3874823.2899999991</v>
      </c>
      <c r="FH11" s="13">
        <f t="shared" ref="FH11:FJ11" si="138">FH12+FH21</f>
        <v>170000000</v>
      </c>
      <c r="FI11" s="13">
        <f t="shared" si="138"/>
        <v>188500000</v>
      </c>
      <c r="FJ11" s="13">
        <f t="shared" si="138"/>
        <v>157503357.41</v>
      </c>
      <c r="FK11" s="13">
        <f>FJ11-FI11</f>
        <v>-30996642.590000004</v>
      </c>
      <c r="FL11" s="13">
        <f t="shared" ref="FL11:FN11" si="139">FL12+FL21</f>
        <v>133714000</v>
      </c>
      <c r="FM11" s="13">
        <f t="shared" si="139"/>
        <v>133714000</v>
      </c>
      <c r="FN11" s="13">
        <f t="shared" si="139"/>
        <v>0</v>
      </c>
      <c r="FO11" s="13">
        <f>FN11-FM11</f>
        <v>-133714000</v>
      </c>
      <c r="FP11" s="13">
        <f t="shared" ref="FP11:FR11" si="140">FP12+FP21</f>
        <v>15000000</v>
      </c>
      <c r="FQ11" s="13">
        <f t="shared" si="140"/>
        <v>15000000</v>
      </c>
      <c r="FR11" s="13">
        <f t="shared" si="140"/>
        <v>14999598.84</v>
      </c>
      <c r="FS11" s="13">
        <f>FR11-FQ11</f>
        <v>-401.16000000014901</v>
      </c>
      <c r="FT11" s="13">
        <f t="shared" ref="FT11:FV11" si="141">FT12+FT21</f>
        <v>64989000</v>
      </c>
      <c r="FU11" s="13">
        <f t="shared" si="141"/>
        <v>64989000</v>
      </c>
      <c r="FV11" s="13">
        <f t="shared" si="141"/>
        <v>64440062.859999999</v>
      </c>
      <c r="FW11" s="13">
        <f>FV11-FU11</f>
        <v>-548937.1400000006</v>
      </c>
      <c r="FX11" s="13">
        <f t="shared" ref="FX11:FZ11" si="142">FX12+FX21</f>
        <v>52000000</v>
      </c>
      <c r="FY11" s="13">
        <f t="shared" si="142"/>
        <v>52000000</v>
      </c>
      <c r="FZ11" s="13">
        <f t="shared" si="142"/>
        <v>51164744.869999997</v>
      </c>
      <c r="GA11" s="13">
        <f>FZ11-FY11</f>
        <v>-835255.13000000268</v>
      </c>
      <c r="GB11" s="13">
        <f t="shared" ref="GB11:GD11" si="143">GB12+GB21</f>
        <v>4953000</v>
      </c>
      <c r="GC11" s="13">
        <f t="shared" si="143"/>
        <v>4953000</v>
      </c>
      <c r="GD11" s="13">
        <f t="shared" si="143"/>
        <v>3456211.2199999997</v>
      </c>
      <c r="GE11" s="13">
        <f>GD11-GC11</f>
        <v>-1496788.7800000003</v>
      </c>
      <c r="GF11" s="13">
        <f t="shared" ref="GF11:GH11" si="144">GF12+GF21</f>
        <v>32300000</v>
      </c>
      <c r="GG11" s="13">
        <f t="shared" si="144"/>
        <v>32300000</v>
      </c>
      <c r="GH11" s="13">
        <f t="shared" si="144"/>
        <v>32057708.670000002</v>
      </c>
      <c r="GI11" s="13">
        <f>GH11-GG11</f>
        <v>-242291.32999999821</v>
      </c>
      <c r="GJ11" s="13">
        <f t="shared" ref="GJ11:GL11" si="145">GJ12+GJ21</f>
        <v>0</v>
      </c>
      <c r="GK11" s="13">
        <f t="shared" si="145"/>
        <v>68849044.480000004</v>
      </c>
      <c r="GL11" s="13">
        <f t="shared" si="145"/>
        <v>61484129.829999998</v>
      </c>
      <c r="GM11" s="13">
        <f>GL11-GK11</f>
        <v>-7364914.650000006</v>
      </c>
      <c r="GN11" s="13">
        <f t="shared" ref="GN11:GP11" si="146">GN12+GN21</f>
        <v>1350553000</v>
      </c>
      <c r="GO11" s="13">
        <f t="shared" si="146"/>
        <v>1350553000</v>
      </c>
      <c r="GP11" s="13">
        <f t="shared" si="146"/>
        <v>955533511</v>
      </c>
      <c r="GQ11" s="13">
        <f>GP11-GO11</f>
        <v>-395019489</v>
      </c>
      <c r="GR11" s="13">
        <f t="shared" ref="GR11:GT11" si="147">GR12+GR21</f>
        <v>315194000</v>
      </c>
      <c r="GS11" s="13">
        <f t="shared" si="147"/>
        <v>315194000</v>
      </c>
      <c r="GT11" s="13">
        <f t="shared" si="147"/>
        <v>289612239.42000002</v>
      </c>
      <c r="GU11" s="13">
        <f>GT11-GS11</f>
        <v>-25581760.579999983</v>
      </c>
    </row>
    <row r="12" spans="1:203" s="4" customFormat="1" ht="30" customHeight="1" thickBot="1" x14ac:dyDescent="0.4">
      <c r="B12" s="3" t="s">
        <v>6</v>
      </c>
      <c r="C12"/>
      <c r="D12" s="13">
        <f t="shared" ref="D12:Z12" si="148">SUM(D13:D19)</f>
        <v>58848261000</v>
      </c>
      <c r="E12" s="13">
        <f t="shared" si="148"/>
        <v>61236811266.940002</v>
      </c>
      <c r="F12" s="13">
        <f t="shared" si="148"/>
        <v>52883200973.609993</v>
      </c>
      <c r="G12" s="13">
        <f t="shared" si="95"/>
        <v>-8353610293.3300095</v>
      </c>
      <c r="H12" s="13">
        <f t="shared" ref="H12:J12" si="149">SUM(H13:H19)</f>
        <v>640097000</v>
      </c>
      <c r="I12" s="13">
        <f t="shared" si="149"/>
        <v>623384464</v>
      </c>
      <c r="J12" s="13">
        <f t="shared" si="149"/>
        <v>617966495.57000005</v>
      </c>
      <c r="K12" s="13">
        <f t="shared" si="97"/>
        <v>-5417968.4299999475</v>
      </c>
      <c r="L12" s="13">
        <f t="shared" ref="L12:N12" si="150">SUM(L13:L19)</f>
        <v>308917000</v>
      </c>
      <c r="M12" s="13">
        <f t="shared" si="150"/>
        <v>299461824</v>
      </c>
      <c r="N12" s="13">
        <f t="shared" si="150"/>
        <v>262632747.88999999</v>
      </c>
      <c r="O12" s="13">
        <f t="shared" si="99"/>
        <v>-36829076.110000014</v>
      </c>
      <c r="P12" s="13">
        <f t="shared" ref="P12" si="151">SUM(P13:P19)</f>
        <v>2234855000</v>
      </c>
      <c r="Q12" s="13">
        <f t="shared" si="148"/>
        <v>2384802000</v>
      </c>
      <c r="R12" s="13">
        <f t="shared" si="148"/>
        <v>2384112116.3900003</v>
      </c>
      <c r="S12" s="13">
        <f t="shared" si="101"/>
        <v>-689883.60999965668</v>
      </c>
      <c r="T12" s="13">
        <f t="shared" ref="T12" si="152">SUM(T13:T19)</f>
        <v>6931639000</v>
      </c>
      <c r="U12" s="13">
        <f t="shared" si="148"/>
        <v>6931639000</v>
      </c>
      <c r="V12" s="13">
        <f t="shared" si="148"/>
        <v>6923953465.8499994</v>
      </c>
      <c r="W12" s="13">
        <f>V12-U12</f>
        <v>-7685534.1500005722</v>
      </c>
      <c r="X12" s="13">
        <f t="shared" ref="X12" si="153">SUM(X13:X19)</f>
        <v>6495704000</v>
      </c>
      <c r="Y12" s="13">
        <f t="shared" si="148"/>
        <v>6495704000</v>
      </c>
      <c r="Z12" s="13">
        <f t="shared" si="148"/>
        <v>6495704000</v>
      </c>
      <c r="AA12" s="13">
        <f>Z12-Y12</f>
        <v>0</v>
      </c>
      <c r="AB12" s="13">
        <f t="shared" ref="AB12:BB12" si="154">SUM(AB13:AB19)</f>
        <v>1329816000</v>
      </c>
      <c r="AC12" s="13">
        <f t="shared" si="154"/>
        <v>1329816000</v>
      </c>
      <c r="AD12" s="13">
        <f t="shared" si="154"/>
        <v>1329816000</v>
      </c>
      <c r="AE12" s="13">
        <f>AD12-AC12</f>
        <v>0</v>
      </c>
      <c r="AF12" s="13">
        <f t="shared" ref="AF12" si="155">SUM(AF13:AF19)</f>
        <v>1059825000</v>
      </c>
      <c r="AG12" s="13">
        <f t="shared" si="154"/>
        <v>1024539228</v>
      </c>
      <c r="AH12" s="13">
        <f t="shared" si="154"/>
        <v>898188498.37999988</v>
      </c>
      <c r="AI12" s="13">
        <f>AH12-AG12</f>
        <v>-126350729.62000012</v>
      </c>
      <c r="AJ12" s="13">
        <f t="shared" ref="AJ12" si="156">SUM(AJ13:AJ19)</f>
        <v>428397000</v>
      </c>
      <c r="AK12" s="13">
        <f t="shared" si="154"/>
        <v>437776648</v>
      </c>
      <c r="AL12" s="13">
        <f t="shared" si="154"/>
        <v>437771528.19</v>
      </c>
      <c r="AM12" s="13">
        <f>AL12-AK12</f>
        <v>-5119.8100000023842</v>
      </c>
      <c r="AN12" s="13">
        <f t="shared" ref="AN12:AP12" si="157">SUM(AN13:AN19)</f>
        <v>115234000</v>
      </c>
      <c r="AO12" s="13">
        <f t="shared" si="157"/>
        <v>115311000</v>
      </c>
      <c r="AP12" s="13">
        <f t="shared" si="157"/>
        <v>112628224.87</v>
      </c>
      <c r="AQ12" s="13">
        <f>AP12-AO12</f>
        <v>-2682775.1299999952</v>
      </c>
      <c r="AR12" s="13">
        <f t="shared" ref="AR12" si="158">SUM(AR13:AR19)</f>
        <v>276106000</v>
      </c>
      <c r="AS12" s="13">
        <f t="shared" si="154"/>
        <v>274030224</v>
      </c>
      <c r="AT12" s="13">
        <f t="shared" si="154"/>
        <v>196317652.91</v>
      </c>
      <c r="AU12" s="13">
        <f>AT12-AS12</f>
        <v>-77712571.090000004</v>
      </c>
      <c r="AV12" s="13">
        <f t="shared" ref="AV12" si="159">SUM(AV13:AV19)</f>
        <v>242669000</v>
      </c>
      <c r="AW12" s="13">
        <f t="shared" si="154"/>
        <v>273146456</v>
      </c>
      <c r="AX12" s="13">
        <f t="shared" si="154"/>
        <v>264529909.88999999</v>
      </c>
      <c r="AY12" s="13">
        <f>AX12-AW12</f>
        <v>-8616546.1100000143</v>
      </c>
      <c r="AZ12" s="13">
        <f t="shared" ref="AZ12" si="160">SUM(AZ13:AZ19)</f>
        <v>573366000</v>
      </c>
      <c r="BA12" s="13">
        <f t="shared" si="154"/>
        <v>565638032</v>
      </c>
      <c r="BB12" s="13">
        <f t="shared" si="154"/>
        <v>518432859.35000002</v>
      </c>
      <c r="BC12" s="13">
        <f>BB12-BA12</f>
        <v>-47205172.649999976</v>
      </c>
      <c r="BD12" s="13">
        <f t="shared" ref="BD12:BF12" si="161">SUM(BD13:BD19)</f>
        <v>5126000</v>
      </c>
      <c r="BE12" s="13">
        <f t="shared" si="161"/>
        <v>5126000</v>
      </c>
      <c r="BF12" s="13">
        <f t="shared" si="161"/>
        <v>4140000</v>
      </c>
      <c r="BG12" s="13">
        <f>BF12-BE12</f>
        <v>-986000</v>
      </c>
      <c r="BH12" s="13">
        <f t="shared" ref="BH12:BR12" si="162">SUM(BH13:BH19)</f>
        <v>888781000</v>
      </c>
      <c r="BI12" s="13">
        <f t="shared" si="162"/>
        <v>935383588</v>
      </c>
      <c r="BJ12" s="13">
        <f t="shared" si="162"/>
        <v>899934663.75</v>
      </c>
      <c r="BK12" s="13">
        <f>BJ12-BI12</f>
        <v>-35448924.25</v>
      </c>
      <c r="BL12" s="13">
        <f t="shared" ref="BL12" si="163">SUM(BL13:BL19)</f>
        <v>288129000</v>
      </c>
      <c r="BM12" s="13">
        <f t="shared" si="162"/>
        <v>282422063.99999994</v>
      </c>
      <c r="BN12" s="13">
        <f t="shared" si="162"/>
        <v>273795790.44999999</v>
      </c>
      <c r="BO12" s="13">
        <f>BN12-BM12</f>
        <v>-8626273.5499999523</v>
      </c>
      <c r="BP12" s="13">
        <f t="shared" ref="BP12" si="164">SUM(BP13:BP19)</f>
        <v>3207936000</v>
      </c>
      <c r="BQ12" s="13">
        <f t="shared" si="162"/>
        <v>3228557862.5599999</v>
      </c>
      <c r="BR12" s="13">
        <f t="shared" si="162"/>
        <v>3218969196.7400002</v>
      </c>
      <c r="BS12" s="13">
        <f>BR12-BQ12</f>
        <v>-9588665.8199996948</v>
      </c>
      <c r="BT12" s="13">
        <f t="shared" ref="BT12:BV12" si="165">SUM(BT13:BT19)</f>
        <v>77588000</v>
      </c>
      <c r="BU12" s="13">
        <f t="shared" si="165"/>
        <v>77588000</v>
      </c>
      <c r="BV12" s="13">
        <f t="shared" si="165"/>
        <v>62363181.700000003</v>
      </c>
      <c r="BW12" s="13">
        <f t="shared" si="115"/>
        <v>-15224818.299999997</v>
      </c>
      <c r="BX12" s="13">
        <f t="shared" ref="BX12:BZ12" si="166">SUM(BX13:BX19)</f>
        <v>0</v>
      </c>
      <c r="BY12" s="13">
        <f t="shared" si="166"/>
        <v>2400000</v>
      </c>
      <c r="BZ12" s="13">
        <f t="shared" si="166"/>
        <v>2035500</v>
      </c>
      <c r="CA12" s="13">
        <f t="shared" si="117"/>
        <v>-364500</v>
      </c>
      <c r="CB12" s="13">
        <f t="shared" ref="CB12:CD12" si="167">SUM(CB13:CB19)</f>
        <v>5695000</v>
      </c>
      <c r="CC12" s="13">
        <f t="shared" si="167"/>
        <v>5695000</v>
      </c>
      <c r="CD12" s="13">
        <f t="shared" si="167"/>
        <v>5510965.4400000004</v>
      </c>
      <c r="CE12" s="13">
        <f>CD12-CC12</f>
        <v>-184034.55999999959</v>
      </c>
      <c r="CF12" s="13">
        <f t="shared" ref="CF12:CH12" si="168">SUM(CF13:CF19)</f>
        <v>16131524000</v>
      </c>
      <c r="CG12" s="13">
        <f t="shared" si="168"/>
        <v>16354696381.439999</v>
      </c>
      <c r="CH12" s="13">
        <f t="shared" si="168"/>
        <v>29166148020.120003</v>
      </c>
      <c r="CI12" s="13">
        <f>CH12-CG12</f>
        <v>12811451638.680004</v>
      </c>
      <c r="CJ12" s="13">
        <f t="shared" ref="CJ12:CL12" si="169">SUM(CJ13:CJ19)</f>
        <v>0</v>
      </c>
      <c r="CK12" s="13">
        <f t="shared" si="169"/>
        <v>22514000</v>
      </c>
      <c r="CL12" s="13">
        <f t="shared" si="169"/>
        <v>9031888.0399999991</v>
      </c>
      <c r="CM12" s="13">
        <f>CL12-CK12</f>
        <v>-13482111.960000001</v>
      </c>
      <c r="CN12" s="13">
        <f t="shared" ref="CN12:CP12" si="170">SUM(CN13:CN19)</f>
        <v>0</v>
      </c>
      <c r="CO12" s="13">
        <f t="shared" si="170"/>
        <v>29690437</v>
      </c>
      <c r="CP12" s="13">
        <f t="shared" si="170"/>
        <v>19721983</v>
      </c>
      <c r="CQ12" s="13">
        <f>CP12-CO12</f>
        <v>-9968454</v>
      </c>
      <c r="CR12" s="13">
        <f t="shared" ref="CR12:CT12" si="171">SUM(CR13:CR19)</f>
        <v>25654000</v>
      </c>
      <c r="CS12" s="13">
        <f t="shared" si="171"/>
        <v>25654000</v>
      </c>
      <c r="CT12" s="13">
        <f t="shared" si="171"/>
        <v>24644615.440000001</v>
      </c>
      <c r="CU12" s="13">
        <f>CT12-CS12</f>
        <v>-1009384.5599999987</v>
      </c>
      <c r="CV12" s="13">
        <f t="shared" ref="CV12:CX12" si="172">SUM(CV13:CV19)</f>
        <v>5101416000</v>
      </c>
      <c r="CW12" s="13">
        <f t="shared" si="172"/>
        <v>5615498224</v>
      </c>
      <c r="CX12" s="13">
        <f t="shared" si="172"/>
        <v>5195713963.54</v>
      </c>
      <c r="CY12" s="13">
        <f>CX12-CW12</f>
        <v>-419784260.46000004</v>
      </c>
      <c r="CZ12" s="13">
        <f t="shared" ref="CZ12:DB12" si="173">SUM(CZ13:CZ19)</f>
        <v>3948961000</v>
      </c>
      <c r="DA12" s="13">
        <f t="shared" si="173"/>
        <v>4379476920</v>
      </c>
      <c r="DB12" s="13">
        <f t="shared" si="173"/>
        <v>4379466990.8500004</v>
      </c>
      <c r="DC12" s="13">
        <f>DB12-DA12</f>
        <v>-9929.1499996185303</v>
      </c>
      <c r="DD12" s="13">
        <f t="shared" ref="DD12:DF12" si="174">SUM(DD13:DD19)</f>
        <v>95991000</v>
      </c>
      <c r="DE12" s="13">
        <f t="shared" si="174"/>
        <v>110991000</v>
      </c>
      <c r="DF12" s="13">
        <f t="shared" si="174"/>
        <v>107628480.72000001</v>
      </c>
      <c r="DG12" s="13">
        <f>DF12-DE12</f>
        <v>-3362519.2799999863</v>
      </c>
      <c r="DH12" s="13">
        <f t="shared" ref="DH12:DJ12" si="175">SUM(DH13:DH19)</f>
        <v>217043000</v>
      </c>
      <c r="DI12" s="13">
        <f t="shared" si="175"/>
        <v>215821892</v>
      </c>
      <c r="DJ12" s="13">
        <f t="shared" si="175"/>
        <v>212669622.21000001</v>
      </c>
      <c r="DK12" s="13">
        <f>DJ12-DI12</f>
        <v>-3152269.7899999917</v>
      </c>
      <c r="DL12" s="13">
        <f t="shared" ref="DL12:DN12" si="176">SUM(DL13:DL19)</f>
        <v>38203000</v>
      </c>
      <c r="DM12" s="13">
        <f t="shared" si="176"/>
        <v>38203000</v>
      </c>
      <c r="DN12" s="13">
        <f t="shared" si="176"/>
        <v>37945873.289999999</v>
      </c>
      <c r="DO12" s="13">
        <f>DN12-DM12</f>
        <v>-257126.71000000089</v>
      </c>
      <c r="DP12" s="13">
        <f t="shared" ref="DP12:DR12" si="177">SUM(DP13:DP19)</f>
        <v>2478055000</v>
      </c>
      <c r="DQ12" s="13">
        <f t="shared" si="177"/>
        <v>3268624000</v>
      </c>
      <c r="DR12" s="13">
        <f t="shared" si="177"/>
        <v>3232089732.1100001</v>
      </c>
      <c r="DS12" s="13">
        <f>DR12-DQ12</f>
        <v>-36534267.889999866</v>
      </c>
      <c r="DT12" s="13">
        <f t="shared" ref="DT12:DV12" si="178">SUM(DT13:DT19)</f>
        <v>0</v>
      </c>
      <c r="DU12" s="13">
        <f t="shared" si="178"/>
        <v>2059000</v>
      </c>
      <c r="DV12" s="13">
        <f t="shared" si="178"/>
        <v>2058999.33</v>
      </c>
      <c r="DW12" s="13">
        <f>DV12-DU12</f>
        <v>-0.66999999992549419</v>
      </c>
      <c r="DX12" s="13">
        <f t="shared" ref="DX12:DZ12" si="179">SUM(DX13:DX19)</f>
        <v>88343000</v>
      </c>
      <c r="DY12" s="13">
        <f t="shared" si="179"/>
        <v>135175000</v>
      </c>
      <c r="DZ12" s="13">
        <f t="shared" si="179"/>
        <v>46889488.480000004</v>
      </c>
      <c r="EA12" s="13">
        <f>DZ12-DY12</f>
        <v>-88285511.519999996</v>
      </c>
      <c r="EB12" s="13">
        <f t="shared" ref="EB12:ED12" si="180">SUM(EB13:EB19)</f>
        <v>96488000</v>
      </c>
      <c r="EC12" s="13">
        <f t="shared" si="180"/>
        <v>113316000</v>
      </c>
      <c r="ED12" s="13">
        <f t="shared" si="180"/>
        <v>90367467.789999992</v>
      </c>
      <c r="EE12" s="13">
        <f>ED12-EC12</f>
        <v>-22948532.210000008</v>
      </c>
      <c r="EF12" s="13">
        <f t="shared" ref="EF12:EH12" si="181">SUM(EF13:EF19)</f>
        <v>502576000</v>
      </c>
      <c r="EG12" s="13">
        <f t="shared" si="181"/>
        <v>500122732</v>
      </c>
      <c r="EH12" s="13">
        <f t="shared" si="181"/>
        <v>497787660.77999997</v>
      </c>
      <c r="EI12" s="13">
        <f>EH12-EG12</f>
        <v>-2335071.2200000286</v>
      </c>
      <c r="EJ12" s="13">
        <f t="shared" ref="EJ12:EL12" si="182">SUM(EJ13:EJ19)</f>
        <v>72829000</v>
      </c>
      <c r="EK12" s="13">
        <f t="shared" si="182"/>
        <v>76516684</v>
      </c>
      <c r="EL12" s="13">
        <f t="shared" si="182"/>
        <v>73663257.890000001</v>
      </c>
      <c r="EM12" s="13">
        <f>EL12-EK12</f>
        <v>-2853426.1099999994</v>
      </c>
      <c r="EN12" s="13">
        <f t="shared" ref="EN12:EP12" si="183">SUM(EN13:EN19)</f>
        <v>203510000</v>
      </c>
      <c r="EO12" s="13">
        <f t="shared" si="183"/>
        <v>217807914</v>
      </c>
      <c r="EP12" s="13">
        <f t="shared" si="183"/>
        <v>214595502.06999999</v>
      </c>
      <c r="EQ12" s="13">
        <f>EP12-EO12</f>
        <v>-3212411.9300000072</v>
      </c>
      <c r="ER12" s="13">
        <f t="shared" ref="ER12:ET12" si="184">SUM(ER13:ER19)</f>
        <v>1344747000</v>
      </c>
      <c r="ES12" s="13">
        <f t="shared" si="184"/>
        <v>1583522483.3700008</v>
      </c>
      <c r="ET12" s="13">
        <f t="shared" si="184"/>
        <v>1425900545.71</v>
      </c>
      <c r="EU12" s="13">
        <f>ET12-ES12</f>
        <v>-157621937.6600008</v>
      </c>
      <c r="EV12" s="13">
        <f t="shared" ref="EV12:EX12" si="185">SUM(EV13:EV19)</f>
        <v>895685000</v>
      </c>
      <c r="EW12" s="13">
        <f t="shared" si="185"/>
        <v>1206154187</v>
      </c>
      <c r="EX12" s="13">
        <f t="shared" si="185"/>
        <v>1061565134</v>
      </c>
      <c r="EY12" s="13">
        <f>EX12-EW12</f>
        <v>-144589053</v>
      </c>
      <c r="EZ12" s="13">
        <f t="shared" ref="EZ12:FB12" si="186">SUM(EZ13:EZ19)</f>
        <v>469100000</v>
      </c>
      <c r="FA12" s="13">
        <f t="shared" si="186"/>
        <v>753201610.88999999</v>
      </c>
      <c r="FB12" s="13">
        <f t="shared" si="186"/>
        <v>728456470.5</v>
      </c>
      <c r="FC12" s="13">
        <f>FB12-FA12</f>
        <v>-24745140.389999986</v>
      </c>
      <c r="FD12" s="13">
        <f t="shared" ref="FD12:FF12" si="187">SUM(FD13:FD19)</f>
        <v>28051000</v>
      </c>
      <c r="FE12" s="13">
        <f t="shared" si="187"/>
        <v>26973500</v>
      </c>
      <c r="FF12" s="13">
        <f t="shared" si="187"/>
        <v>23351165.420000002</v>
      </c>
      <c r="FG12" s="13">
        <f>FF12-FE12</f>
        <v>-3622334.5799999982</v>
      </c>
      <c r="FH12" s="13">
        <f t="shared" ref="FH12:FJ12" si="188">SUM(FH13:FH19)</f>
        <v>167200000</v>
      </c>
      <c r="FI12" s="13">
        <f t="shared" si="188"/>
        <v>182700000</v>
      </c>
      <c r="FJ12" s="13">
        <f t="shared" si="188"/>
        <v>153984661.31</v>
      </c>
      <c r="FK12" s="13">
        <f>FJ12-FI12</f>
        <v>-28715338.689999998</v>
      </c>
      <c r="FL12" s="13">
        <f t="shared" ref="FL12:FN12" si="189">SUM(FL13:FL19)</f>
        <v>131214000</v>
      </c>
      <c r="FM12" s="13">
        <f t="shared" si="189"/>
        <v>131214000</v>
      </c>
      <c r="FN12" s="13">
        <f t="shared" si="189"/>
        <v>0</v>
      </c>
      <c r="FO12" s="13">
        <f>FN12-FM12</f>
        <v>-131214000</v>
      </c>
      <c r="FP12" s="13">
        <f t="shared" ref="FP12:FR12" si="190">SUM(FP13:FP19)</f>
        <v>14950000</v>
      </c>
      <c r="FQ12" s="13">
        <f t="shared" si="190"/>
        <v>14950000</v>
      </c>
      <c r="FR12" s="13">
        <f t="shared" si="190"/>
        <v>14950000</v>
      </c>
      <c r="FS12" s="13">
        <f>FR12-FQ12</f>
        <v>0</v>
      </c>
      <c r="FT12" s="13">
        <f t="shared" ref="FT12:FV12" si="191">SUM(FT13:FT19)</f>
        <v>64889000</v>
      </c>
      <c r="FU12" s="13">
        <f t="shared" si="191"/>
        <v>64889000</v>
      </c>
      <c r="FV12" s="13">
        <f t="shared" si="191"/>
        <v>64345586.859999999</v>
      </c>
      <c r="FW12" s="13">
        <f>FV12-FU12</f>
        <v>-543413.1400000006</v>
      </c>
      <c r="FX12" s="13">
        <f t="shared" ref="FX12:FZ12" si="192">SUM(FX13:FX19)</f>
        <v>50330000</v>
      </c>
      <c r="FY12" s="13">
        <f t="shared" si="192"/>
        <v>50330000</v>
      </c>
      <c r="FZ12" s="13">
        <f t="shared" si="192"/>
        <v>50243517.439999998</v>
      </c>
      <c r="GA12" s="13">
        <f>FZ12-FY12</f>
        <v>-86482.560000002384</v>
      </c>
      <c r="GB12" s="13">
        <f t="shared" ref="GB12:GD12" si="193">SUM(GB13:GB19)</f>
        <v>4920000</v>
      </c>
      <c r="GC12" s="13">
        <f t="shared" si="193"/>
        <v>4920000</v>
      </c>
      <c r="GD12" s="13">
        <f t="shared" si="193"/>
        <v>3456211.2199999997</v>
      </c>
      <c r="GE12" s="13">
        <f>GD12-GC12</f>
        <v>-1463788.7800000003</v>
      </c>
      <c r="GF12" s="13">
        <f t="shared" ref="GF12:GH12" si="194">SUM(GF13:GF19)</f>
        <v>21910000</v>
      </c>
      <c r="GG12" s="13">
        <f t="shared" si="194"/>
        <v>21910000</v>
      </c>
      <c r="GH12" s="13">
        <f t="shared" si="194"/>
        <v>21671048.460000001</v>
      </c>
      <c r="GI12" s="13">
        <f>GH12-GG12</f>
        <v>-238951.53999999911</v>
      </c>
      <c r="GJ12" s="13">
        <f t="shared" ref="GJ12:GL12" si="195">SUM(GJ13:GJ19)</f>
        <v>0</v>
      </c>
      <c r="GK12" s="13">
        <f t="shared" si="195"/>
        <v>57144044.480000004</v>
      </c>
      <c r="GL12" s="13">
        <f t="shared" si="195"/>
        <v>50649618.839999996</v>
      </c>
      <c r="GM12" s="13">
        <f>GL12-GK12</f>
        <v>-6494425.640000008</v>
      </c>
      <c r="GN12" s="13">
        <f t="shared" ref="GN12:GP12" si="196">SUM(GN13:GN19)</f>
        <v>1232461000</v>
      </c>
      <c r="GO12" s="13">
        <f t="shared" si="196"/>
        <v>1232461000</v>
      </c>
      <c r="GP12" s="13">
        <f t="shared" si="196"/>
        <v>854444270</v>
      </c>
      <c r="GQ12" s="13">
        <f>GP12-GO12</f>
        <v>-378016730</v>
      </c>
      <c r="GR12" s="13">
        <f t="shared" ref="GR12:GT12" si="197">SUM(GR13:GR19)</f>
        <v>312331000</v>
      </c>
      <c r="GS12" s="13">
        <f t="shared" si="197"/>
        <v>312331000</v>
      </c>
      <c r="GT12" s="13">
        <f t="shared" si="197"/>
        <v>287418523.84000003</v>
      </c>
      <c r="GU12" s="13">
        <f>GT12-GS12</f>
        <v>-24912476.159999967</v>
      </c>
    </row>
    <row r="13" spans="1:203" s="2" customFormat="1" ht="30" customHeight="1" thickBot="1" x14ac:dyDescent="0.4">
      <c r="A13" s="14" t="s">
        <v>37</v>
      </c>
      <c r="B13" s="5" t="s">
        <v>7</v>
      </c>
      <c r="C13"/>
      <c r="D13" s="15">
        <f t="shared" ref="D13:D19" si="198">SUMIF($H$3:$GU$3,$D$3,H13:GU13)</f>
        <v>23291890500</v>
      </c>
      <c r="E13" s="15">
        <f>SUMIF($H$3:$GU$3,$E$3,H13:GU13)</f>
        <v>23515589637.050007</v>
      </c>
      <c r="F13" s="15">
        <f>SUMIF($H$3:$GU$3,$F$3,H13:GU13)</f>
        <v>22986499378.599991</v>
      </c>
      <c r="G13" s="15">
        <f t="shared" si="95"/>
        <v>-529090258.45001602</v>
      </c>
      <c r="H13" s="15">
        <f>SUMIFS('[1]Budget Execution 2023'!$E:$E,'[1]Budget Execution 2023'!$A:$A,'2023 Consolidated'!H1,'[1]Budget Execution 2023'!$C:$C,$A$13)</f>
        <v>322437000</v>
      </c>
      <c r="I13" s="15">
        <f>SUMIFS('[1]Budget Execution 2023'!$F:$F,'[1]Budget Execution 2023'!$A:$A,'2023 Consolidated'!H1,'[1]Budget Execution 2023'!$C:$C,$A$13)</f>
        <v>293787809</v>
      </c>
      <c r="J13" s="15">
        <f>SUMIFS('[1]Budget Execution 2023'!$G:$G,'[1]Budget Execution 2023'!$A:$A,'2023 Consolidated'!H1,'[1]Budget Execution 2023'!$C:$C,$A$13)</f>
        <v>291598481.66000003</v>
      </c>
      <c r="K13" s="15">
        <f t="shared" si="97"/>
        <v>-2189327.3399999738</v>
      </c>
      <c r="L13" s="15">
        <f>SUMIFS('[1]Budget Execution 2023'!$E:$E,'[1]Budget Execution 2023'!$A:$A,'2023 Consolidated'!L1,'[1]Budget Execution 2023'!$C:$C,$A$13)</f>
        <v>191579000</v>
      </c>
      <c r="M13" s="15">
        <f>SUMIFS('[1]Budget Execution 2023'!$F:$F,'[1]Budget Execution 2023'!$A:$A,'2023 Consolidated'!L1,'[1]Budget Execution 2023'!$C:$C,$A$13)</f>
        <v>177448824</v>
      </c>
      <c r="N13" s="15">
        <f>SUMIFS('[1]Budget Execution 2023'!$G:$G,'[1]Budget Execution 2023'!$A:$A,'2023 Consolidated'!L1,'[1]Budget Execution 2023'!$C:$C,$A$13)</f>
        <v>146925572.94999999</v>
      </c>
      <c r="O13" s="15">
        <f t="shared" si="99"/>
        <v>-30523251.050000012</v>
      </c>
      <c r="P13" s="15">
        <f>SUMIFS('[1]Budget Execution 2023'!$E:$E,'[1]Budget Execution 2023'!$A:$A,'2023 Consolidated'!P1,'[1]Budget Execution 2023'!$C:$C,$A$13)</f>
        <v>1483283000</v>
      </c>
      <c r="Q13" s="15">
        <f>SUMIFS('[1]Budget Execution 2023'!$F:$F,'[1]Budget Execution 2023'!$A:$A,'2023 Consolidated'!P1,'[1]Budget Execution 2023'!$C:$C,$A$13)</f>
        <v>1485107405</v>
      </c>
      <c r="R13" s="15">
        <f>SUMIFS('[1]Budget Execution 2023'!$G:$G,'[1]Budget Execution 2023'!$A:$A,'2023 Consolidated'!P1,'[1]Budget Execution 2023'!$C:$C,$A$13)</f>
        <v>1543424407.1800001</v>
      </c>
      <c r="S13" s="15">
        <f t="shared" si="101"/>
        <v>58317002.180000067</v>
      </c>
      <c r="T13" s="15">
        <f>SUMIFS('[1]Budget Execution 2023'!$E:$E,'[1]Budget Execution 2023'!$A:$A,'2023 Consolidated'!T1,'[1]Budget Execution 2023'!$C:$C,$A$13)</f>
        <v>6209292000</v>
      </c>
      <c r="U13" s="15">
        <f>SUMIFS('[1]Budget Execution 2023'!$F:$F,'[1]Budget Execution 2023'!$A:$A,'2023 Consolidated'!T1,'[1]Budget Execution 2023'!$C:$C,$A$13)</f>
        <v>6029501350</v>
      </c>
      <c r="V13" s="15">
        <f>SUMIFS('[1]Budget Execution 2023'!$G:$G,'[1]Budget Execution 2023'!$A:$A,'2023 Consolidated'!T1,'[1]Budget Execution 2023'!$C:$C,$A$13)</f>
        <v>6029304386.4799995</v>
      </c>
      <c r="W13" s="15">
        <f>V13-U13</f>
        <v>-196963.52000045776</v>
      </c>
      <c r="X13" s="15">
        <f>SUMIFS('[1]Budget Execution 2023'!$E:$E,'[1]Budget Execution 2023'!$A:$A,'2023 Consolidated'!X1,'[1]Budget Execution 2023'!$C:$C,$A$13)</f>
        <v>0</v>
      </c>
      <c r="Y13" s="15">
        <f>SUMIFS('[1]Budget Execution 2023'!$F:$F,'[1]Budget Execution 2023'!$A:$A,'2023 Consolidated'!X1,'[1]Budget Execution 2023'!$C:$C,$A$13)</f>
        <v>0</v>
      </c>
      <c r="Z13" s="15">
        <f>SUMIFS('[1]Budget Execution 2023'!$G:$G,'[1]Budget Execution 2023'!$A:$A,'2023 Consolidated'!X1,'[1]Budget Execution 2023'!$C:$C,$A$13)</f>
        <v>0</v>
      </c>
      <c r="AA13" s="15">
        <f>Z13-Y13</f>
        <v>0</v>
      </c>
      <c r="AB13" s="15">
        <f>SUMIFS('[1]Budget Execution 2023'!$E:$E,'[1]Budget Execution 2023'!$A:$A,'2023 Consolidated'!AB1,'[1]Budget Execution 2023'!$C:$C,$A$13)</f>
        <v>0</v>
      </c>
      <c r="AC13" s="15">
        <f>SUMIFS('[1]Budget Execution 2023'!$F:$F,'[1]Budget Execution 2023'!$A:$A,'2023 Consolidated'!AB1,'[1]Budget Execution 2023'!$C:$C,$A$13)</f>
        <v>0</v>
      </c>
      <c r="AD13" s="15">
        <f>SUMIFS('[1]Budget Execution 2023'!$G:$G,'[1]Budget Execution 2023'!$A:$A,'2023 Consolidated'!AB1,'[1]Budget Execution 2023'!$C:$C,$A$13)</f>
        <v>0</v>
      </c>
      <c r="AE13" s="15">
        <f>AD13-AC13</f>
        <v>0</v>
      </c>
      <c r="AF13" s="15">
        <f>SUMIFS('[1]Budget Execution 2023'!$E:$E,'[1]Budget Execution 2023'!$A:$A,'2023 Consolidated'!AF1,'[1]Budget Execution 2023'!$C:$C,$A$13)</f>
        <v>454860000</v>
      </c>
      <c r="AG13" s="15">
        <f>SUMIFS('[1]Budget Execution 2023'!$F:$F,'[1]Budget Execution 2023'!$A:$A,'2023 Consolidated'!AF1,'[1]Budget Execution 2023'!$C:$C,$A$13)</f>
        <v>412147228</v>
      </c>
      <c r="AH13" s="15">
        <f>SUMIFS('[1]Budget Execution 2023'!$G:$G,'[1]Budget Execution 2023'!$A:$A,'2023 Consolidated'!AF1,'[1]Budget Execution 2023'!$C:$C,$A$13)</f>
        <v>353136573.77999997</v>
      </c>
      <c r="AI13" s="15">
        <f>AH13-AG13</f>
        <v>-59010654.220000029</v>
      </c>
      <c r="AJ13" s="15">
        <f>SUMIFS('[1]Budget Execution 2023'!$E:$E,'[1]Budget Execution 2023'!$A:$A,'2023 Consolidated'!AJ1,'[1]Budget Execution 2023'!$C:$C,$A$13)</f>
        <v>236791000</v>
      </c>
      <c r="AK13" s="15">
        <f>SUMIFS('[1]Budget Execution 2023'!$F:$F,'[1]Budget Execution 2023'!$A:$A,'2023 Consolidated'!AJ1,'[1]Budget Execution 2023'!$C:$C,$A$13)</f>
        <v>230470648</v>
      </c>
      <c r="AL13" s="15">
        <f>SUMIFS('[1]Budget Execution 2023'!$G:$G,'[1]Budget Execution 2023'!$A:$A,'2023 Consolidated'!AJ1,'[1]Budget Execution 2023'!$C:$C,$A$13)</f>
        <v>230470472.68000001</v>
      </c>
      <c r="AM13" s="15">
        <f>AL13-AK13</f>
        <v>-175.31999999284744</v>
      </c>
      <c r="AN13" s="15">
        <f>SUMIFS('[1]Budget Execution 2023'!$E:$E,'[1]Budget Execution 2023'!$A:$A,'2023 Consolidated'!AN1,'[1]Budget Execution 2023'!$C:$C,$A$13)</f>
        <v>79398000</v>
      </c>
      <c r="AO13" s="15">
        <f>SUMIFS('[1]Budget Execution 2023'!$F:$F,'[1]Budget Execution 2023'!$A:$A,'2023 Consolidated'!AN1,'[1]Budget Execution 2023'!$C:$C,$A$13)</f>
        <v>69032777</v>
      </c>
      <c r="AP13" s="15">
        <f>SUMIFS('[1]Budget Execution 2023'!$G:$G,'[1]Budget Execution 2023'!$A:$A,'2023 Consolidated'!AN1,'[1]Budget Execution 2023'!$C:$C,$A$13)</f>
        <v>66480066.07</v>
      </c>
      <c r="AQ13" s="15">
        <f>AP13-AO13</f>
        <v>-2552710.9299999997</v>
      </c>
      <c r="AR13" s="15">
        <f>SUMIFS('[1]Budget Execution 2023'!$E:$E,'[1]Budget Execution 2023'!$A:$A,'2023 Consolidated'!AR1,'[1]Budget Execution 2023'!$C:$C,$A$13)</f>
        <v>132080000</v>
      </c>
      <c r="AS13" s="15">
        <f>SUMIFS('[1]Budget Execution 2023'!$F:$F,'[1]Budget Execution 2023'!$A:$A,'2023 Consolidated'!AR1,'[1]Budget Execution 2023'!$C:$C,$A$13)</f>
        <v>137072211</v>
      </c>
      <c r="AT13" s="15">
        <f>SUMIFS('[1]Budget Execution 2023'!$G:$G,'[1]Budget Execution 2023'!$A:$A,'2023 Consolidated'!AR1,'[1]Budget Execution 2023'!$C:$C,$A$13)</f>
        <v>103577194.37</v>
      </c>
      <c r="AU13" s="15">
        <f>AT13-AS13</f>
        <v>-33495016.629999995</v>
      </c>
      <c r="AV13" s="15">
        <f>SUMIFS('[1]Budget Execution 2023'!$E:$E,'[1]Budget Execution 2023'!$A:$A,'2023 Consolidated'!AV1,'[1]Budget Execution 2023'!$C:$C,$A$13)</f>
        <v>144232000</v>
      </c>
      <c r="AW13" s="15">
        <f>SUMIFS('[1]Budget Execution 2023'!$F:$F,'[1]Budget Execution 2023'!$A:$A,'2023 Consolidated'!AV1,'[1]Budget Execution 2023'!$C:$C,$A$13)</f>
        <v>141383030</v>
      </c>
      <c r="AX13" s="15">
        <f>SUMIFS('[1]Budget Execution 2023'!$G:$G,'[1]Budget Execution 2023'!$A:$A,'2023 Consolidated'!AV1,'[1]Budget Execution 2023'!$C:$C,$A$13)</f>
        <v>139803540.28999999</v>
      </c>
      <c r="AY13" s="15">
        <f>AX13-AW13</f>
        <v>-1579489.7100000083</v>
      </c>
      <c r="AZ13" s="15">
        <f>SUMIFS('[1]Budget Execution 2023'!$E:$E,'[1]Budget Execution 2023'!$A:$A,'2023 Consolidated'!AZ1,'[1]Budget Execution 2023'!$C:$C,$A$13)</f>
        <v>461187000</v>
      </c>
      <c r="BA13" s="15">
        <f>SUMIFS('[1]Budget Execution 2023'!$F:$F,'[1]Budget Execution 2023'!$A:$A,'2023 Consolidated'!AZ1,'[1]Budget Execution 2023'!$C:$C,$A$13)</f>
        <v>441132032</v>
      </c>
      <c r="BB13" s="15">
        <f>SUMIFS('[1]Budget Execution 2023'!$G:$G,'[1]Budget Execution 2023'!$A:$A,'2023 Consolidated'!AZ1,'[1]Budget Execution 2023'!$C:$C,$A$13)</f>
        <v>403408224.41000003</v>
      </c>
      <c r="BC13" s="15">
        <f>BB13-BA13</f>
        <v>-37723807.589999974</v>
      </c>
      <c r="BD13" s="15">
        <f>SUMIFS('[1]Budget Execution 2023'!$E:$E,'[1]Budget Execution 2023'!$A:$A,'2023 Consolidated'!BD1,'[1]Budget Execution 2023'!$C:$C,$A$13)</f>
        <v>4936000</v>
      </c>
      <c r="BE13" s="15">
        <f>SUMIFS('[1]Budget Execution 2023'!$F:$F,'[1]Budget Execution 2023'!$A:$A,'2023 Consolidated'!BD1,'[1]Budget Execution 2023'!$C:$C,$A$13)</f>
        <v>4936000</v>
      </c>
      <c r="BF13" s="15">
        <f>SUMIFS('[1]Budget Execution 2023'!$G:$G,'[1]Budget Execution 2023'!$A:$A,'2023 Consolidated'!BD1,'[1]Budget Execution 2023'!$C:$C,$A$13)</f>
        <v>4140000</v>
      </c>
      <c r="BG13" s="15">
        <f>BF13-BE13</f>
        <v>-796000</v>
      </c>
      <c r="BH13" s="15">
        <f>SUMIFS('[1]Budget Execution 2023'!$E:$E,'[1]Budget Execution 2023'!$A:$A,'2023 Consolidated'!BH1,'[1]Budget Execution 2023'!$C:$C,$A$13)</f>
        <v>784777000</v>
      </c>
      <c r="BI13" s="15">
        <f>SUMIFS('[1]Budget Execution 2023'!$F:$F,'[1]Budget Execution 2023'!$A:$A,'2023 Consolidated'!BH1,'[1]Budget Execution 2023'!$C:$C,$A$13)</f>
        <v>761050711.38999999</v>
      </c>
      <c r="BJ13" s="15">
        <f>SUMIFS('[1]Budget Execution 2023'!$G:$G,'[1]Budget Execution 2023'!$A:$A,'2023 Consolidated'!BH1,'[1]Budget Execution 2023'!$C:$C,$A$13)</f>
        <v>748932239.73000002</v>
      </c>
      <c r="BK13" s="15">
        <f>BJ13-BI13</f>
        <v>-12118471.659999967</v>
      </c>
      <c r="BL13" s="15">
        <f>SUMIFS('[1]Budget Execution 2023'!$E:$E,'[1]Budget Execution 2023'!$A:$A,'2023 Consolidated'!BL1,'[1]Budget Execution 2023'!$C:$C,$A$13)</f>
        <v>187821000</v>
      </c>
      <c r="BM13" s="15">
        <f>SUMIFS('[1]Budget Execution 2023'!$F:$F,'[1]Budget Execution 2023'!$A:$A,'2023 Consolidated'!BL1,'[1]Budget Execution 2023'!$C:$C,$A$13)</f>
        <v>166727740.41999999</v>
      </c>
      <c r="BN13" s="15">
        <f>SUMIFS('[1]Budget Execution 2023'!$G:$G,'[1]Budget Execution 2023'!$A:$A,'2023 Consolidated'!BL1,'[1]Budget Execution 2023'!$C:$C,$A$13)</f>
        <v>163560635.49000001</v>
      </c>
      <c r="BO13" s="15">
        <f>BN13-BM13</f>
        <v>-3167104.9299999774</v>
      </c>
      <c r="BP13" s="15">
        <f>SUMIFS('[1]Budget Execution 2023'!$E:$E,'[1]Budget Execution 2023'!$A:$A,'2023 Consolidated'!BP1,'[1]Budget Execution 2023'!$C:$C,$A$13)</f>
        <v>236362000</v>
      </c>
      <c r="BQ13" s="15">
        <f>SUMIFS('[1]Budget Execution 2023'!$F:$F,'[1]Budget Execution 2023'!$A:$A,'2023 Consolidated'!BP1,'[1]Budget Execution 2023'!$C:$C,$A$13)</f>
        <v>216393490</v>
      </c>
      <c r="BR13" s="15">
        <f>SUMIFS('[1]Budget Execution 2023'!$G:$G,'[1]Budget Execution 2023'!$A:$A,'2023 Consolidated'!BP1,'[1]Budget Execution 2023'!$C:$C,$A$13)</f>
        <v>212515831.33000001</v>
      </c>
      <c r="BS13" s="15">
        <f>BR13-BQ13</f>
        <v>-3877658.6699999869</v>
      </c>
      <c r="BT13" s="15">
        <f>SUMIFS('[1]Budget Execution 2023'!$E:$E,'[1]Budget Execution 2023'!$A:$A,'2023 Consolidated'!BT1,'[1]Budget Execution 2023'!$C:$C,$A$13)</f>
        <v>26749000</v>
      </c>
      <c r="BU13" s="15">
        <f>SUMIFS('[1]Budget Execution 2023'!$F:$F,'[1]Budget Execution 2023'!$A:$A,'2023 Consolidated'!BT1,'[1]Budget Execution 2023'!$C:$C,$A$13)</f>
        <v>27018850</v>
      </c>
      <c r="BV13" s="15">
        <f>SUMIFS('[1]Budget Execution 2023'!$G:$G,'[1]Budget Execution 2023'!$A:$A,'2023 Consolidated'!BT1,'[1]Budget Execution 2023'!$C:$C,$A$13)</f>
        <v>18622163.190000001</v>
      </c>
      <c r="BW13" s="15">
        <f t="shared" si="115"/>
        <v>-8396686.8099999987</v>
      </c>
      <c r="BX13" s="15">
        <f>SUMIFS('[1]Budget Execution 2023'!$E:$E,'[1]Budget Execution 2023'!$A:$A,'2023 Consolidated'!BX1,'[1]Budget Execution 2023'!$C:$C,$A$13)</f>
        <v>0</v>
      </c>
      <c r="BY13" s="15">
        <f>SUMIFS('[1]Budget Execution 2023'!$F:$F,'[1]Budget Execution 2023'!$A:$A,'2023 Consolidated'!BX1,'[1]Budget Execution 2023'!$C:$C,$A$13)</f>
        <v>2350000</v>
      </c>
      <c r="BZ13" s="15">
        <f>SUMIFS('[1]Budget Execution 2023'!$G:$G,'[1]Budget Execution 2023'!$A:$A,'2023 Consolidated'!BX1,'[1]Budget Execution 2023'!$C:$C,$A$13)</f>
        <v>2035500</v>
      </c>
      <c r="CA13" s="15">
        <f t="shared" si="117"/>
        <v>-314500</v>
      </c>
      <c r="CB13" s="15">
        <f>SUMIFS('[1]Budget Execution 2023'!$E:$E,'[1]Budget Execution 2023'!$A:$A,'2023 Consolidated'!CB1,'[1]Budget Execution 2023'!$C:$C,$A$13)</f>
        <v>5068000</v>
      </c>
      <c r="CC13" s="15">
        <f>SUMIFS('[1]Budget Execution 2023'!$F:$F,'[1]Budget Execution 2023'!$A:$A,'2023 Consolidated'!CB1,'[1]Budget Execution 2023'!$C:$C,$A$13)</f>
        <v>5068000</v>
      </c>
      <c r="CD13" s="15">
        <f>SUMIFS('[1]Budget Execution 2023'!$G:$G,'[1]Budget Execution 2023'!$A:$A,'2023 Consolidated'!CB1,'[1]Budget Execution 2023'!$C:$C,$A$13)</f>
        <v>4957918.4000000004</v>
      </c>
      <c r="CE13" s="15">
        <f>CD13-CC13</f>
        <v>-110081.59999999963</v>
      </c>
      <c r="CF13" s="15">
        <f>SUMIFS('[1]Budget Execution 2023'!$E:$E,'[1]Budget Execution 2023'!$A:$A,'2023 Consolidated'!CF1,'[1]Budget Execution 2023'!$C:$C,$A$13)</f>
        <v>0</v>
      </c>
      <c r="CG13" s="15">
        <f>SUMIFS('[1]Budget Execution 2023'!$F:$F,'[1]Budget Execution 2023'!$A:$A,'2023 Consolidated'!CF1,'[1]Budget Execution 2023'!$C:$C,$A$13)</f>
        <v>0</v>
      </c>
      <c r="CH13" s="15">
        <f>SUMIFS('[1]Budget Execution 2023'!$G:$G,'[1]Budget Execution 2023'!$A:$A,'2023 Consolidated'!CF1,'[1]Budget Execution 2023'!$C:$C,$A$13)</f>
        <v>0</v>
      </c>
      <c r="CI13" s="15">
        <f>CH13-CG13</f>
        <v>0</v>
      </c>
      <c r="CJ13" s="15">
        <f>SUMIFS('[1]Budget Execution 2023'!$E:$E,'[1]Budget Execution 2023'!$A:$A,'2023 Consolidated'!CJ1,'[1]Budget Execution 2023'!$C:$C,$A$13)</f>
        <v>0</v>
      </c>
      <c r="CK13" s="15">
        <f>SUMIFS('[1]Budget Execution 2023'!$F:$F,'[1]Budget Execution 2023'!$A:$A,'2023 Consolidated'!CJ1,'[1]Budget Execution 2023'!$C:$C,$A$13)</f>
        <v>19974000</v>
      </c>
      <c r="CL13" s="15">
        <f>SUMIFS('[1]Budget Execution 2023'!$G:$G,'[1]Budget Execution 2023'!$A:$A,'2023 Consolidated'!CJ1,'[1]Budget Execution 2023'!$C:$C,$A$13)</f>
        <v>8294750.9199999999</v>
      </c>
      <c r="CM13" s="15">
        <f>CL13-CK13</f>
        <v>-11679249.08</v>
      </c>
      <c r="CN13" s="15">
        <f>SUMIFS('[1]Budget Execution 2023'!$E:$E,'[1]Budget Execution 2023'!$A:$A,'2023 Consolidated'!CN1,'[1]Budget Execution 2023'!$C:$C,$A$13)</f>
        <v>0</v>
      </c>
      <c r="CO13" s="15">
        <f>SUMIFS('[1]Budget Execution 2023'!$F:$F,'[1]Budget Execution 2023'!$A:$A,'2023 Consolidated'!CN1,'[1]Budget Execution 2023'!$C:$C,$A$13)</f>
        <v>19414833</v>
      </c>
      <c r="CP13" s="15">
        <f>SUMIFS('[1]Budget Execution 2023'!$G:$G,'[1]Budget Execution 2023'!$A:$A,'2023 Consolidated'!CN1,'[1]Budget Execution 2023'!$C:$C,$A$13)</f>
        <v>10041428</v>
      </c>
      <c r="CQ13" s="15">
        <f>CP13-CO13</f>
        <v>-9373405</v>
      </c>
      <c r="CR13" s="15">
        <f>SUMIFS('[1]Budget Execution 2023'!$E:$E,'[1]Budget Execution 2023'!$A:$A,'2023 Consolidated'!CR1,'[1]Budget Execution 2023'!$C:$C,$A$13)</f>
        <v>18687000</v>
      </c>
      <c r="CS13" s="15">
        <f>SUMIFS('[1]Budget Execution 2023'!$F:$F,'[1]Budget Execution 2023'!$A:$A,'2023 Consolidated'!CR1,'[1]Budget Execution 2023'!$C:$C,$A$13)</f>
        <v>17807000</v>
      </c>
      <c r="CT13" s="15">
        <f>SUMIFS('[1]Budget Execution 2023'!$G:$G,'[1]Budget Execution 2023'!$A:$A,'2023 Consolidated'!CR1,'[1]Budget Execution 2023'!$C:$C,$A$13)</f>
        <v>17227731.210000001</v>
      </c>
      <c r="CU13" s="15">
        <f>CT13-CS13</f>
        <v>-579268.78999999911</v>
      </c>
      <c r="CV13" s="15">
        <f>SUMIFS('[1]Budget Execution 2023'!$E:$E,'[1]Budget Execution 2023'!$A:$A,'2023 Consolidated'!CV1,'[1]Budget Execution 2023'!$C:$C,$A$13)</f>
        <v>4282142000</v>
      </c>
      <c r="CW13" s="15">
        <f>SUMIFS('[1]Budget Execution 2023'!$F:$F,'[1]Budget Execution 2023'!$A:$A,'2023 Consolidated'!CV1,'[1]Budget Execution 2023'!$C:$C,$A$13)</f>
        <v>3861235500</v>
      </c>
      <c r="CX13" s="15">
        <f>SUMIFS('[1]Budget Execution 2023'!$G:$G,'[1]Budget Execution 2023'!$A:$A,'2023 Consolidated'!CV1,'[1]Budget Execution 2023'!$C:$C,$A$13)</f>
        <v>3847411043.3899999</v>
      </c>
      <c r="CY13" s="15">
        <f>CX13-CW13</f>
        <v>-13824456.610000134</v>
      </c>
      <c r="CZ13" s="15">
        <f>SUMIFS('[1]Budget Execution 2023'!$E:$E,'[1]Budget Execution 2023'!$A:$A,'2023 Consolidated'!CZ1,'[1]Budget Execution 2023'!$C:$C,$A$13)</f>
        <v>2195184000</v>
      </c>
      <c r="DA13" s="15">
        <f>SUMIFS('[1]Budget Execution 2023'!$F:$F,'[1]Budget Execution 2023'!$A:$A,'2023 Consolidated'!CZ1,'[1]Budget Execution 2023'!$C:$C,$A$13)</f>
        <v>2387894832</v>
      </c>
      <c r="DB13" s="15">
        <f>SUMIFS('[1]Budget Execution 2023'!$G:$G,'[1]Budget Execution 2023'!$A:$A,'2023 Consolidated'!CZ1,'[1]Budget Execution 2023'!$C:$C,$A$13)</f>
        <v>2387894769.23</v>
      </c>
      <c r="DC13" s="15">
        <f>DB13-DA13</f>
        <v>-62.769999980926514</v>
      </c>
      <c r="DD13" s="15">
        <f>SUMIFS('[1]Budget Execution 2023'!$E:$E,'[1]Budget Execution 2023'!$A:$A,'2023 Consolidated'!DD1,'[1]Budget Execution 2023'!$C:$C,$A$13)</f>
        <v>71468000</v>
      </c>
      <c r="DE13" s="15">
        <f>SUMIFS('[1]Budget Execution 2023'!$F:$F,'[1]Budget Execution 2023'!$A:$A,'2023 Consolidated'!DD1,'[1]Budget Execution 2023'!$C:$C,$A$13)</f>
        <v>71468000</v>
      </c>
      <c r="DF13" s="15">
        <f>SUMIFS('[1]Budget Execution 2023'!$G:$G,'[1]Budget Execution 2023'!$A:$A,'2023 Consolidated'!DD1,'[1]Budget Execution 2023'!$C:$C,$A$13)</f>
        <v>71116261.950000003</v>
      </c>
      <c r="DG13" s="15">
        <f>DF13-DE13</f>
        <v>-351738.04999999702</v>
      </c>
      <c r="DH13" s="15">
        <f>SUMIFS('[1]Budget Execution 2023'!$E:$E,'[1]Budget Execution 2023'!$A:$A,'2023 Consolidated'!DH1,'[1]Budget Execution 2023'!$C:$C,$A$13)</f>
        <v>41110000</v>
      </c>
      <c r="DI13" s="15">
        <f>SUMIFS('[1]Budget Execution 2023'!$F:$F,'[1]Budget Execution 2023'!$A:$A,'2023 Consolidated'!DH1,'[1]Budget Execution 2023'!$C:$C,$A$13)</f>
        <v>35653892</v>
      </c>
      <c r="DJ13" s="15">
        <f>SUMIFS('[1]Budget Execution 2023'!$G:$G,'[1]Budget Execution 2023'!$A:$A,'2023 Consolidated'!DH1,'[1]Budget Execution 2023'!$C:$C,$A$13)</f>
        <v>34512489.880000003</v>
      </c>
      <c r="DK13" s="15">
        <f>DJ13-DI13</f>
        <v>-1141402.1199999973</v>
      </c>
      <c r="DL13" s="15">
        <f>SUMIFS('[1]Budget Execution 2023'!$E:$E,'[1]Budget Execution 2023'!$A:$A,'2023 Consolidated'!DL1,'[1]Budget Execution 2023'!$C:$C,$A$13)</f>
        <v>18036000</v>
      </c>
      <c r="DM13" s="15">
        <f>SUMIFS('[1]Budget Execution 2023'!$F:$F,'[1]Budget Execution 2023'!$A:$A,'2023 Consolidated'!DL1,'[1]Budget Execution 2023'!$C:$C,$A$13)</f>
        <v>16969147</v>
      </c>
      <c r="DN13" s="15">
        <f>SUMIFS('[1]Budget Execution 2023'!$G:$G,'[1]Budget Execution 2023'!$A:$A,'2023 Consolidated'!DL1,'[1]Budget Execution 2023'!$C:$C,$A$13)</f>
        <v>16784069.879999999</v>
      </c>
      <c r="DO13" s="15">
        <f>DN13-DM13</f>
        <v>-185077.12000000104</v>
      </c>
      <c r="DP13" s="15">
        <f>SUMIFS('[1]Budget Execution 2023'!$E:$E,'[1]Budget Execution 2023'!$A:$A,'2023 Consolidated'!DP1,'[1]Budget Execution 2023'!$C:$C,$A$13)</f>
        <v>2038585000</v>
      </c>
      <c r="DQ13" s="15">
        <f>SUMIFS('[1]Budget Execution 2023'!$F:$F,'[1]Budget Execution 2023'!$A:$A,'2023 Consolidated'!DP1,'[1]Budget Execution 2023'!$C:$C,$A$13)</f>
        <v>2528400759.0500002</v>
      </c>
      <c r="DR13" s="15">
        <f>SUMIFS('[1]Budget Execution 2023'!$G:$G,'[1]Budget Execution 2023'!$A:$A,'2023 Consolidated'!DP1,'[1]Budget Execution 2023'!$C:$C,$A$13)</f>
        <v>2507611052.5500002</v>
      </c>
      <c r="DS13" s="15">
        <f>DR13-DQ13</f>
        <v>-20789706.5</v>
      </c>
      <c r="DT13" s="15">
        <f>SUMIFS('[1]Budget Execution 2023'!$E:$E,'[1]Budget Execution 2023'!$A:$A,'2023 Consolidated'!DT1,'[1]Budget Execution 2023'!$C:$C,$A$13)</f>
        <v>0</v>
      </c>
      <c r="DU13" s="15">
        <f>SUMIFS('[1]Budget Execution 2023'!$F:$F,'[1]Budget Execution 2023'!$A:$A,'2023 Consolidated'!DT1,'[1]Budget Execution 2023'!$C:$C,$A$13)</f>
        <v>2059000</v>
      </c>
      <c r="DV13" s="15">
        <f>SUMIFS('[1]Budget Execution 2023'!$G:$G,'[1]Budget Execution 2023'!$A:$A,'2023 Consolidated'!DT1,'[1]Budget Execution 2023'!$C:$C,$A$13)</f>
        <v>2058999.33</v>
      </c>
      <c r="DW13" s="15">
        <f>DV13-DU13</f>
        <v>-0.66999999992549419</v>
      </c>
      <c r="DX13" s="15">
        <f>SUMIFS('[1]Budget Execution 2023'!$E:$E,'[1]Budget Execution 2023'!$A:$A,'2023 Consolidated'!DX1,'[1]Budget Execution 2023'!$C:$C,$A$13)</f>
        <v>68643000</v>
      </c>
      <c r="DY13" s="15">
        <f>SUMIFS('[1]Budget Execution 2023'!$F:$F,'[1]Budget Execution 2023'!$A:$A,'2023 Consolidated'!DX1,'[1]Budget Execution 2023'!$C:$C,$A$13)</f>
        <v>68643000</v>
      </c>
      <c r="DZ13" s="15">
        <f>SUMIFS('[1]Budget Execution 2023'!$G:$G,'[1]Budget Execution 2023'!$A:$A,'2023 Consolidated'!DX1,'[1]Budget Execution 2023'!$C:$C,$A$13)</f>
        <v>34221594.369999997</v>
      </c>
      <c r="EA13" s="15">
        <f>DZ13-DY13</f>
        <v>-34421405.630000003</v>
      </c>
      <c r="EB13" s="15">
        <f>SUMIFS('[1]Budget Execution 2023'!$E:$E,'[1]Budget Execution 2023'!$A:$A,'2023 Consolidated'!EB1,'[1]Budget Execution 2023'!$C:$C,$A$13)</f>
        <v>56341000</v>
      </c>
      <c r="EC13" s="15">
        <f>SUMIFS('[1]Budget Execution 2023'!$F:$F,'[1]Budget Execution 2023'!$A:$A,'2023 Consolidated'!EB1,'[1]Budget Execution 2023'!$C:$C,$A$13)</f>
        <v>62821000</v>
      </c>
      <c r="ED13" s="15">
        <f>SUMIFS('[1]Budget Execution 2023'!$G:$G,'[1]Budget Execution 2023'!$A:$A,'2023 Consolidated'!EB1,'[1]Budget Execution 2023'!$C:$C,$A$13)</f>
        <v>53450165.009999998</v>
      </c>
      <c r="EE13" s="15">
        <f>ED13-EC13</f>
        <v>-9370834.9900000021</v>
      </c>
      <c r="EF13" s="15">
        <f>SUMIFS('[1]Budget Execution 2023'!$E:$E,'[1]Budget Execution 2023'!$A:$A,'2023 Consolidated'!EF1,'[1]Budget Execution 2023'!$C:$C,$A$13)</f>
        <v>370709000</v>
      </c>
      <c r="EG13" s="15">
        <f>SUMIFS('[1]Budget Execution 2023'!$F:$F,'[1]Budget Execution 2023'!$A:$A,'2023 Consolidated'!EF1,'[1]Budget Execution 2023'!$C:$C,$A$13)</f>
        <v>357854129</v>
      </c>
      <c r="EH13" s="15">
        <f>SUMIFS('[1]Budget Execution 2023'!$G:$G,'[1]Budget Execution 2023'!$A:$A,'2023 Consolidated'!EF1,'[1]Budget Execution 2023'!$C:$C,$A$13)</f>
        <v>356593420.75999999</v>
      </c>
      <c r="EI13" s="15">
        <f>EH13-EG13</f>
        <v>-1260708.2400000095</v>
      </c>
      <c r="EJ13" s="15">
        <f>SUMIFS('[1]Budget Execution 2023'!$E:$E,'[1]Budget Execution 2023'!$A:$A,'2023 Consolidated'!EJ1,'[1]Budget Execution 2023'!$C:$C,$A$13)</f>
        <v>57079000</v>
      </c>
      <c r="EK13" s="15">
        <f>SUMIFS('[1]Budget Execution 2023'!$F:$F,'[1]Budget Execution 2023'!$A:$A,'2023 Consolidated'!EJ1,'[1]Budget Execution 2023'!$C:$C,$A$13)</f>
        <v>50799978.68</v>
      </c>
      <c r="EL13" s="15">
        <f>SUMIFS('[1]Budget Execution 2023'!$G:$G,'[1]Budget Execution 2023'!$A:$A,'2023 Consolidated'!EJ1,'[1]Budget Execution 2023'!$C:$C,$A$13)</f>
        <v>48021182.189999998</v>
      </c>
      <c r="EM13" s="15">
        <f>EL13-EK13</f>
        <v>-2778796.4900000021</v>
      </c>
      <c r="EN13" s="15">
        <f>SUMIFS('[1]Budget Execution 2023'!$E:$E,'[1]Budget Execution 2023'!$A:$A,'2023 Consolidated'!EN1,'[1]Budget Execution 2023'!$C:$C,$A$13)</f>
        <v>180250000</v>
      </c>
      <c r="EO13" s="15">
        <f>SUMIFS('[1]Budget Execution 2023'!$F:$F,'[1]Budget Execution 2023'!$A:$A,'2023 Consolidated'!EN1,'[1]Budget Execution 2023'!$C:$C,$A$13)</f>
        <v>172200721</v>
      </c>
      <c r="EP13" s="15">
        <f>SUMIFS('[1]Budget Execution 2023'!$G:$G,'[1]Budget Execution 2023'!$A:$A,'2023 Consolidated'!EN1,'[1]Budget Execution 2023'!$C:$C,$A$13)</f>
        <v>172193484.05000001</v>
      </c>
      <c r="EQ13" s="15">
        <f>EP13-EO13</f>
        <v>-7236.9499999880791</v>
      </c>
      <c r="ER13" s="15">
        <f>SUMIFS('[1]Budget Execution 2023'!$E:$E,'[1]Budget Execution 2023'!$A:$A,'2023 Consolidated'!ER1,'[1]Budget Execution 2023'!$C:$C,$A$13)</f>
        <v>883575000</v>
      </c>
      <c r="ES13" s="15">
        <f>SUMIFS('[1]Budget Execution 2023'!$F:$F,'[1]Budget Execution 2023'!$A:$A,'2023 Consolidated'!ER1,'[1]Budget Execution 2023'!$C:$C,$A$13)</f>
        <v>893151088.63</v>
      </c>
      <c r="ET13" s="15">
        <f>SUMIFS('[1]Budget Execution 2023'!$G:$G,'[1]Budget Execution 2023'!$A:$A,'2023 Consolidated'!ER1,'[1]Budget Execution 2023'!$C:$C,$A$13)</f>
        <v>883187439.25999999</v>
      </c>
      <c r="EU13" s="15">
        <f>ET13-ES13</f>
        <v>-9963649.3700000048</v>
      </c>
      <c r="EV13" s="15">
        <f>SUMIFS('[1]Budget Execution 2023'!$E:$E,'[1]Budget Execution 2023'!$A:$A,'2023 Consolidated'!EV1,'[1]Budget Execution 2023'!$C:$C,$A$13)</f>
        <v>706600000</v>
      </c>
      <c r="EW13" s="15">
        <f>SUMIFS('[1]Budget Execution 2023'!$F:$F,'[1]Budget Execution 2023'!$A:$A,'2023 Consolidated'!EV1,'[1]Budget Execution 2023'!$C:$C,$A$13)</f>
        <v>930882713</v>
      </c>
      <c r="EX13" s="15">
        <f>SUMIFS('[1]Budget Execution 2023'!$G:$G,'[1]Budget Execution 2023'!$A:$A,'2023 Consolidated'!EV1,'[1]Budget Execution 2023'!$C:$C,$A$13)</f>
        <v>845907899</v>
      </c>
      <c r="EY13" s="15">
        <f>EX13-EW13</f>
        <v>-84974814</v>
      </c>
      <c r="EZ13" s="15">
        <f>SUMIFS('[1]Budget Execution 2023'!$E:$E,'[1]Budget Execution 2023'!$A:$A,'2023 Consolidated'!EZ1,'[1]Budget Execution 2023'!$C:$C,$A$13)</f>
        <v>455000000</v>
      </c>
      <c r="FA13" s="15">
        <f>SUMIFS('[1]Budget Execution 2023'!$F:$F,'[1]Budget Execution 2023'!$A:$A,'2023 Consolidated'!EZ1,'[1]Budget Execution 2023'!$C:$C,$A$13)</f>
        <v>503085717.64999998</v>
      </c>
      <c r="FB13" s="15">
        <f>SUMIFS('[1]Budget Execution 2023'!$G:$G,'[1]Budget Execution 2023'!$A:$A,'2023 Consolidated'!EZ1,'[1]Budget Execution 2023'!$C:$C,$A$13)</f>
        <v>490489801.04000002</v>
      </c>
      <c r="FC13" s="15">
        <f>FB13-FA13</f>
        <v>-12595916.609999955</v>
      </c>
      <c r="FD13" s="15">
        <f>SUMIFS('[1]Budget Execution 2023'!$E:$E,'[1]Budget Execution 2023'!$A:$A,'2023 Consolidated'!FD1,'[1]Budget Execution 2023'!$C:$C,$A$13)</f>
        <v>20888000</v>
      </c>
      <c r="FE13" s="15">
        <f>SUMIFS('[1]Budget Execution 2023'!$F:$F,'[1]Budget Execution 2023'!$A:$A,'2023 Consolidated'!FD1,'[1]Budget Execution 2023'!$C:$C,$A$13)</f>
        <v>19778784.829999998</v>
      </c>
      <c r="FF13" s="15">
        <f>SUMIFS('[1]Budget Execution 2023'!$G:$G,'[1]Budget Execution 2023'!$A:$A,'2023 Consolidated'!FD1,'[1]Budget Execution 2023'!$C:$C,$A$13)</f>
        <v>17620697.960000001</v>
      </c>
      <c r="FG13" s="15">
        <f>FF13-FE13</f>
        <v>-2158086.8699999973</v>
      </c>
      <c r="FH13" s="15">
        <f>SUMIFS('[1]Budget Execution 2023'!$E:$E,'[1]Budget Execution 2023'!$A:$A,'2023 Consolidated'!FH1,'[1]Budget Execution 2023'!$C:$C,$A$13)</f>
        <v>152000000</v>
      </c>
      <c r="FI13" s="15">
        <f>SUMIFS('[1]Budget Execution 2023'!$F:$F,'[1]Budget Execution 2023'!$A:$A,'2023 Consolidated'!FH1,'[1]Budget Execution 2023'!$C:$C,$A$13)</f>
        <v>152000000</v>
      </c>
      <c r="FJ13" s="15">
        <f>SUMIFS('[1]Budget Execution 2023'!$G:$G,'[1]Budget Execution 2023'!$A:$A,'2023 Consolidated'!FH1,'[1]Budget Execution 2023'!$C:$C,$A$13)</f>
        <v>141212941.16999999</v>
      </c>
      <c r="FK13" s="15">
        <f>FJ13-FI13</f>
        <v>-10787058.830000013</v>
      </c>
      <c r="FL13" s="15">
        <f>SUMIFS('[1]Budget Execution 2023'!$E:$E,'[1]Budget Execution 2023'!$A:$A,'2023 Consolidated'!FL1,'[1]Budget Execution 2023'!$C:$C,$A$13)</f>
        <v>119214000</v>
      </c>
      <c r="FM13" s="15">
        <f>SUMIFS('[1]Budget Execution 2023'!$F:$F,'[1]Budget Execution 2023'!$A:$A,'2023 Consolidated'!FL1,'[1]Budget Execution 2023'!$C:$C,$A$13)</f>
        <v>119214000</v>
      </c>
      <c r="FN13" s="15">
        <f>SUMIFS('[1]Budget Execution 2023'!$G:$G,'[1]Budget Execution 2023'!$A:$A,'2023 Consolidated'!FL1,'[1]Budget Execution 2023'!$C:$C,$A$13)</f>
        <v>0</v>
      </c>
      <c r="FO13" s="15">
        <f>FN13-FM13</f>
        <v>-119214000</v>
      </c>
      <c r="FP13" s="15">
        <f>SUMIFS('[1]Budget Execution 2023'!$E:$E,'[1]Budget Execution 2023'!$A:$A,'2023 Consolidated'!FP1,'[1]Budget Execution 2023'!$C:$C,$A$13)</f>
        <v>6502000</v>
      </c>
      <c r="FQ13" s="15">
        <f>SUMIFS('[1]Budget Execution 2023'!$F:$F,'[1]Budget Execution 2023'!$A:$A,'2023 Consolidated'!FP1,'[1]Budget Execution 2023'!$C:$C,$A$13)</f>
        <v>6211470.4000000004</v>
      </c>
      <c r="FR13" s="15">
        <f>SUMIFS('[1]Budget Execution 2023'!$G:$G,'[1]Budget Execution 2023'!$A:$A,'2023 Consolidated'!FP1,'[1]Budget Execution 2023'!$C:$C,$A$13)</f>
        <v>6211470.4000000004</v>
      </c>
      <c r="FS13" s="15">
        <f>FR13-FQ13</f>
        <v>0</v>
      </c>
      <c r="FT13" s="15">
        <f>SUMIFS('[1]Budget Execution 2023'!$E:$E,'[1]Budget Execution 2023'!$A:$A,'2023 Consolidated'!FT1,'[1]Budget Execution 2023'!$C:$C,$A$13)</f>
        <v>42500000</v>
      </c>
      <c r="FU13" s="15">
        <f>SUMIFS('[1]Budget Execution 2023'!$F:$F,'[1]Budget Execution 2023'!$A:$A,'2023 Consolidated'!FT1,'[1]Budget Execution 2023'!$C:$C,$A$13)</f>
        <v>42500000</v>
      </c>
      <c r="FV13" s="15">
        <f>SUMIFS('[1]Budget Execution 2023'!$G:$G,'[1]Budget Execution 2023'!$A:$A,'2023 Consolidated'!FT1,'[1]Budget Execution 2023'!$C:$C,$A$13)</f>
        <v>42098996.299999997</v>
      </c>
      <c r="FW13" s="15">
        <f>FV13-FU13</f>
        <v>-401003.70000000298</v>
      </c>
      <c r="FX13" s="15">
        <f>SUMIFS('[1]Budget Execution 2023'!$E:$E,'[1]Budget Execution 2023'!$A:$A,'2023 Consolidated'!FX1,'[1]Budget Execution 2023'!$C:$C,$A$13)</f>
        <v>34500000</v>
      </c>
      <c r="FY13" s="15">
        <f>SUMIFS('[1]Budget Execution 2023'!$F:$F,'[1]Budget Execution 2023'!$A:$A,'2023 Consolidated'!FX1,'[1]Budget Execution 2023'!$C:$C,$A$13)</f>
        <v>29383000</v>
      </c>
      <c r="FZ13" s="15">
        <f>SUMIFS('[1]Budget Execution 2023'!$G:$G,'[1]Budget Execution 2023'!$A:$A,'2023 Consolidated'!FX1,'[1]Budget Execution 2023'!$C:$C,$A$13)</f>
        <v>29374979.77</v>
      </c>
      <c r="GA13" s="15">
        <f>FZ13-FY13</f>
        <v>-8020.230000000447</v>
      </c>
      <c r="GB13" s="15">
        <f>SUMIFS('[1]Budget Execution 2023'!$E:$E,'[1]Budget Execution 2023'!$A:$A,'2023 Consolidated'!GB1,'[1]Budget Execution 2023'!$C:$C,$A$13)</f>
        <v>2843500</v>
      </c>
      <c r="GC13" s="15">
        <f>SUMIFS('[1]Budget Execution 2023'!$F:$F,'[1]Budget Execution 2023'!$A:$A,'2023 Consolidated'!GB1,'[1]Budget Execution 2023'!$C:$C,$A$13)</f>
        <v>2613500</v>
      </c>
      <c r="GD13" s="15">
        <f>SUMIFS('[1]Budget Execution 2023'!$G:$G,'[1]Budget Execution 2023'!$A:$A,'2023 Consolidated'!GB1,'[1]Budget Execution 2023'!$C:$C,$A$13)</f>
        <v>1789402.39</v>
      </c>
      <c r="GE13" s="15">
        <f>GD13-GC13</f>
        <v>-824097.6100000001</v>
      </c>
      <c r="GF13" s="15">
        <f>SUMIFS('[1]Budget Execution 2023'!$E:$E,'[1]Budget Execution 2023'!$A:$A,'2023 Consolidated'!GF1,'[1]Budget Execution 2023'!$C:$C,$A$13)</f>
        <v>11879000</v>
      </c>
      <c r="GG13" s="15">
        <f>SUMIFS('[1]Budget Execution 2023'!$F:$F,'[1]Budget Execution 2023'!$A:$A,'2023 Consolidated'!GF1,'[1]Budget Execution 2023'!$C:$C,$A$13)</f>
        <v>11656865</v>
      </c>
      <c r="GH13" s="15">
        <f>SUMIFS('[1]Budget Execution 2023'!$G:$G,'[1]Budget Execution 2023'!$A:$A,'2023 Consolidated'!GF1,'[1]Budget Execution 2023'!$C:$C,$A$13)</f>
        <v>11524500.52</v>
      </c>
      <c r="GI13" s="15">
        <f>GH13-GG13</f>
        <v>-132364.48000000045</v>
      </c>
      <c r="GJ13" s="15">
        <f>SUMIFS('[1]Budget Execution 2023'!$E:$E,'[1]Budget Execution 2023'!$A:$A,'2023 Consolidated'!GJ1,'[1]Budget Execution 2023'!$C:$C,$A$13)</f>
        <v>0</v>
      </c>
      <c r="GK13" s="15">
        <f>SUMIFS('[1]Budget Execution 2023'!$F:$F,'[1]Budget Execution 2023'!$A:$A,'2023 Consolidated'!GJ1,'[1]Budget Execution 2023'!$C:$C,$A$13)</f>
        <v>33985600</v>
      </c>
      <c r="GL13" s="15">
        <f>SUMIFS('[1]Budget Execution 2023'!$G:$G,'[1]Budget Execution 2023'!$A:$A,'2023 Consolidated'!GJ1,'[1]Budget Execution 2023'!$C:$C,$A$13)</f>
        <v>32570647.16</v>
      </c>
      <c r="GM13" s="15">
        <f>GL13-GK13</f>
        <v>-1414952.8399999999</v>
      </c>
      <c r="GN13" s="15">
        <f>SUMIFS('[1]Budget Execution 2023'!$E:$E,'[1]Budget Execution 2023'!$A:$A,'2023 Consolidated'!GN1,'[1]Budget Execution 2023'!$C:$C,$A$13)</f>
        <v>248673000</v>
      </c>
      <c r="GO13" s="15">
        <f>SUMIFS('[1]Budget Execution 2023'!$F:$F,'[1]Budget Execution 2023'!$A:$A,'2023 Consolidated'!GN1,'[1]Budget Execution 2023'!$C:$C,$A$13)</f>
        <v>248673000</v>
      </c>
      <c r="GP13" s="15">
        <f>SUMIFS('[1]Budget Execution 2023'!$G:$G,'[1]Budget Execution 2023'!$A:$A,'2023 Consolidated'!GN1,'[1]Budget Execution 2023'!$C:$C,$A$13)</f>
        <v>218755454</v>
      </c>
      <c r="GQ13" s="15">
        <f>GP13-GO13</f>
        <v>-29917546</v>
      </c>
      <c r="GR13" s="15">
        <f>SUMIFS('[1]Budget Execution 2023'!$E:$E,'[1]Budget Execution 2023'!$A:$A,'2023 Consolidated'!GR1,'[1]Budget Execution 2023'!$C:$C,$A$13)</f>
        <v>248630000</v>
      </c>
      <c r="GS13" s="15">
        <f>SUMIFS('[1]Budget Execution 2023'!$F:$F,'[1]Budget Execution 2023'!$A:$A,'2023 Consolidated'!GR1,'[1]Budget Execution 2023'!$C:$C,$A$13)</f>
        <v>248630000</v>
      </c>
      <c r="GT13" s="15">
        <f>SUMIFS('[1]Budget Execution 2023'!$G:$G,'[1]Budget Execution 2023'!$A:$A,'2023 Consolidated'!GR1,'[1]Budget Execution 2023'!$C:$C,$A$13)</f>
        <v>235429498.90000001</v>
      </c>
      <c r="GU13" s="15">
        <f>GT13-GS13</f>
        <v>-13200501.099999994</v>
      </c>
    </row>
    <row r="14" spans="1:203" s="2" customFormat="1" ht="30" customHeight="1" thickBot="1" x14ac:dyDescent="0.4">
      <c r="A14" s="14" t="s">
        <v>38</v>
      </c>
      <c r="B14" s="5" t="s">
        <v>8</v>
      </c>
      <c r="C14"/>
      <c r="D14" s="15">
        <f t="shared" si="198"/>
        <v>15729373500</v>
      </c>
      <c r="E14" s="15">
        <f>SUMIF($H$3:$GU$3,$E$3,H14:GU14)</f>
        <v>18426038021.09</v>
      </c>
      <c r="F14" s="15">
        <f>SUMIF($H$3:$GU$3,$F$3,H14:GU14)</f>
        <v>17297099470.419994</v>
      </c>
      <c r="G14" s="15">
        <f t="shared" si="95"/>
        <v>-1128938550.6700058</v>
      </c>
      <c r="H14" s="15">
        <f>SUMIFS('[1]Budget Execution 2023'!$E:$E,'[1]Budget Execution 2023'!$A:$A,'2023 Consolidated'!H1,'[1]Budget Execution 2023'!$C:$C,$A$14)</f>
        <v>117620000</v>
      </c>
      <c r="I14" s="15">
        <f>SUMIFS('[1]Budget Execution 2023'!$F:$F,'[1]Budget Execution 2023'!$A:$A,'2023 Consolidated'!H1,'[1]Budget Execution 2023'!$C:$C,$A$14)</f>
        <v>129339525</v>
      </c>
      <c r="J14" s="15">
        <f>SUMIFS('[1]Budget Execution 2023'!$G:$G,'[1]Budget Execution 2023'!$A:$A,'2023 Consolidated'!H1,'[1]Budget Execution 2023'!$C:$C,$A$14)</f>
        <v>126119869.95</v>
      </c>
      <c r="K14" s="15">
        <f t="shared" si="97"/>
        <v>-3219655.049999997</v>
      </c>
      <c r="L14" s="15">
        <f>SUMIFS('[1]Budget Execution 2023'!$E:$E,'[1]Budget Execution 2023'!$A:$A,'2023 Consolidated'!L1,'[1]Budget Execution 2023'!$C:$C,$A$14)</f>
        <v>112288000</v>
      </c>
      <c r="M14" s="15">
        <f>SUMIFS('[1]Budget Execution 2023'!$F:$F,'[1]Budget Execution 2023'!$A:$A,'2023 Consolidated'!L1,'[1]Budget Execution 2023'!$C:$C,$A$14)</f>
        <v>116963000</v>
      </c>
      <c r="N14" s="15">
        <f>SUMIFS('[1]Budget Execution 2023'!$G:$G,'[1]Budget Execution 2023'!$A:$A,'2023 Consolidated'!L1,'[1]Budget Execution 2023'!$C:$C,$A$14)</f>
        <v>111148169.5</v>
      </c>
      <c r="O14" s="15">
        <f t="shared" si="99"/>
        <v>-5814830.5</v>
      </c>
      <c r="P14" s="15">
        <f>SUMIFS('[1]Budget Execution 2023'!$E:$E,'[1]Budget Execution 2023'!$A:$A,'2023 Consolidated'!P1,'[1]Budget Execution 2023'!$C:$C,$A$14)</f>
        <v>751572000</v>
      </c>
      <c r="Q14" s="15">
        <f>SUMIFS('[1]Budget Execution 2023'!$F:$F,'[1]Budget Execution 2023'!$A:$A,'2023 Consolidated'!P1,'[1]Budget Execution 2023'!$C:$C,$A$14)</f>
        <v>899694595</v>
      </c>
      <c r="R14" s="15">
        <f>SUMIFS('[1]Budget Execution 2023'!$G:$G,'[1]Budget Execution 2023'!$A:$A,'2023 Consolidated'!P1,'[1]Budget Execution 2023'!$C:$C,$A$14)</f>
        <v>840687709.21000004</v>
      </c>
      <c r="S14" s="15">
        <f t="shared" si="101"/>
        <v>-59006885.789999962</v>
      </c>
      <c r="T14" s="15">
        <f>SUMIFS('[1]Budget Execution 2023'!$E:$E,'[1]Budget Execution 2023'!$A:$A,'2023 Consolidated'!T1,'[1]Budget Execution 2023'!$C:$C,$A$14)</f>
        <v>722347000</v>
      </c>
      <c r="U14" s="15">
        <f>SUMIFS('[1]Budget Execution 2023'!$F:$F,'[1]Budget Execution 2023'!$A:$A,'2023 Consolidated'!T1,'[1]Budget Execution 2023'!$C:$C,$A$14)</f>
        <v>901887650</v>
      </c>
      <c r="V14" s="15">
        <f>SUMIFS('[1]Budget Execution 2023'!$G:$G,'[1]Budget Execution 2023'!$A:$A,'2023 Consolidated'!T1,'[1]Budget Execution 2023'!$C:$C,$A$14)</f>
        <v>894424802.09000003</v>
      </c>
      <c r="W14" s="15">
        <f t="shared" ref="W14:W19" si="199">V14-U14</f>
        <v>-7462847.9099999666</v>
      </c>
      <c r="X14" s="15">
        <f>SUMIFS('[1]Budget Execution 2023'!$E:$E,'[1]Budget Execution 2023'!$A:$A,'2023 Consolidated'!X1,'[1]Budget Execution 2023'!$C:$C,$A$14)</f>
        <v>6495704000</v>
      </c>
      <c r="Y14" s="15">
        <f>SUMIFS('[1]Budget Execution 2023'!$F:$F,'[1]Budget Execution 2023'!$A:$A,'2023 Consolidated'!X1,'[1]Budget Execution 2023'!$C:$C,$A$14)</f>
        <v>6495704000</v>
      </c>
      <c r="Z14" s="15">
        <f>SUMIFS('[1]Budget Execution 2023'!$G:$G,'[1]Budget Execution 2023'!$A:$A,'2023 Consolidated'!X1,'[1]Budget Execution 2023'!$C:$C,$A$14)</f>
        <v>6495704000</v>
      </c>
      <c r="AA14" s="15">
        <f t="shared" ref="AA14:AA19" si="200">Z14-Y14</f>
        <v>0</v>
      </c>
      <c r="AB14" s="15">
        <f>SUMIFS('[1]Budget Execution 2023'!$E:$E,'[1]Budget Execution 2023'!$A:$A,'2023 Consolidated'!AB1,'[1]Budget Execution 2023'!$C:$C,$A$14)</f>
        <v>1329816000</v>
      </c>
      <c r="AC14" s="15">
        <f>SUMIFS('[1]Budget Execution 2023'!$F:$F,'[1]Budget Execution 2023'!$A:$A,'2023 Consolidated'!AB1,'[1]Budget Execution 2023'!$C:$C,$A$14)</f>
        <v>1329816000</v>
      </c>
      <c r="AD14" s="15">
        <f>SUMIFS('[1]Budget Execution 2023'!$G:$G,'[1]Budget Execution 2023'!$A:$A,'2023 Consolidated'!AB1,'[1]Budget Execution 2023'!$C:$C,$A$14)</f>
        <v>1329816000</v>
      </c>
      <c r="AE14" s="15">
        <f t="shared" ref="AE14:AE19" si="201">AD14-AC14</f>
        <v>0</v>
      </c>
      <c r="AF14" s="15">
        <f>SUMIFS('[1]Budget Execution 2023'!$E:$E,'[1]Budget Execution 2023'!$A:$A,'2023 Consolidated'!AF1,'[1]Budget Execution 2023'!$C:$C,$A$14)</f>
        <v>603965000</v>
      </c>
      <c r="AG14" s="15">
        <f>SUMIFS('[1]Budget Execution 2023'!$F:$F,'[1]Budget Execution 2023'!$A:$A,'2023 Consolidated'!AF1,'[1]Budget Execution 2023'!$C:$C,$A$14)</f>
        <v>594749330.5</v>
      </c>
      <c r="AH14" s="15">
        <f>SUMIFS('[1]Budget Execution 2023'!$G:$G,'[1]Budget Execution 2023'!$A:$A,'2023 Consolidated'!AF1,'[1]Budget Execution 2023'!$C:$C,$A$14)</f>
        <v>528656939.05000001</v>
      </c>
      <c r="AI14" s="15">
        <f t="shared" ref="AI14:AI19" si="202">AH14-AG14</f>
        <v>-66092391.449999988</v>
      </c>
      <c r="AJ14" s="15">
        <f>SUMIFS('[1]Budget Execution 2023'!$E:$E,'[1]Budget Execution 2023'!$A:$A,'2023 Consolidated'!AJ1,'[1]Budget Execution 2023'!$C:$C,$A$14)</f>
        <v>191536000</v>
      </c>
      <c r="AK14" s="15">
        <f>SUMIFS('[1]Budget Execution 2023'!$F:$F,'[1]Budget Execution 2023'!$A:$A,'2023 Consolidated'!AJ1,'[1]Budget Execution 2023'!$C:$C,$A$14)</f>
        <v>207078287</v>
      </c>
      <c r="AL14" s="15">
        <f>SUMIFS('[1]Budget Execution 2023'!$G:$G,'[1]Budget Execution 2023'!$A:$A,'2023 Consolidated'!AJ1,'[1]Budget Execution 2023'!$C:$C,$A$14)</f>
        <v>207075072.22</v>
      </c>
      <c r="AM14" s="15">
        <f t="shared" ref="AM14:AM19" si="203">AL14-AK14</f>
        <v>-3214.7800000011921</v>
      </c>
      <c r="AN14" s="15">
        <f>SUMIFS('[1]Budget Execution 2023'!$E:$E,'[1]Budget Execution 2023'!$A:$A,'2023 Consolidated'!AN1,'[1]Budget Execution 2023'!$C:$C,$A$14)</f>
        <v>35826000</v>
      </c>
      <c r="AO14" s="15">
        <f>SUMIFS('[1]Budget Execution 2023'!$F:$F,'[1]Budget Execution 2023'!$A:$A,'2023 Consolidated'!AN1,'[1]Budget Execution 2023'!$C:$C,$A$14)</f>
        <v>46039433</v>
      </c>
      <c r="AP14" s="15">
        <f>SUMIFS('[1]Budget Execution 2023'!$G:$G,'[1]Budget Execution 2023'!$A:$A,'2023 Consolidated'!AN1,'[1]Budget Execution 2023'!$C:$C,$A$14)</f>
        <v>45926802.100000001</v>
      </c>
      <c r="AQ14" s="15">
        <f t="shared" ref="AQ14:AQ19" si="204">AP14-AO14</f>
        <v>-112630.89999999851</v>
      </c>
      <c r="AR14" s="15">
        <f>SUMIFS('[1]Budget Execution 2023'!$E:$E,'[1]Budget Execution 2023'!$A:$A,'2023 Consolidated'!AR1,'[1]Budget Execution 2023'!$C:$C,$A$14)</f>
        <v>143926000</v>
      </c>
      <c r="AS14" s="15">
        <f>SUMIFS('[1]Budget Execution 2023'!$F:$F,'[1]Budget Execution 2023'!$A:$A,'2023 Consolidated'!AR1,'[1]Budget Execution 2023'!$C:$C,$A$14)</f>
        <v>136845452</v>
      </c>
      <c r="AT14" s="15">
        <f>SUMIFS('[1]Budget Execution 2023'!$G:$G,'[1]Budget Execution 2023'!$A:$A,'2023 Consolidated'!AR1,'[1]Budget Execution 2023'!$C:$C,$A$14)</f>
        <v>92671396.060000002</v>
      </c>
      <c r="AU14" s="15">
        <f t="shared" ref="AU14:AU19" si="205">AT14-AS14</f>
        <v>-44174055.939999998</v>
      </c>
      <c r="AV14" s="15">
        <f>SUMIFS('[1]Budget Execution 2023'!$E:$E,'[1]Budget Execution 2023'!$A:$A,'2023 Consolidated'!AV1,'[1]Budget Execution 2023'!$C:$C,$A$14)</f>
        <v>98387000</v>
      </c>
      <c r="AW14" s="15">
        <f>SUMIFS('[1]Budget Execution 2023'!$F:$F,'[1]Budget Execution 2023'!$A:$A,'2023 Consolidated'!AV1,'[1]Budget Execution 2023'!$C:$C,$A$14)</f>
        <v>131542017</v>
      </c>
      <c r="AX14" s="15">
        <f>SUMIFS('[1]Budget Execution 2023'!$G:$G,'[1]Budget Execution 2023'!$A:$A,'2023 Consolidated'!AV1,'[1]Budget Execution 2023'!$C:$C,$A$14)</f>
        <v>124618871.03</v>
      </c>
      <c r="AY14" s="15">
        <f t="shared" ref="AY14:AY19" si="206">AX14-AW14</f>
        <v>-6923145.9699999988</v>
      </c>
      <c r="AZ14" s="15">
        <f>SUMIFS('[1]Budget Execution 2023'!$E:$E,'[1]Budget Execution 2023'!$A:$A,'2023 Consolidated'!AZ1,'[1]Budget Execution 2023'!$C:$C,$A$14)</f>
        <v>111445000</v>
      </c>
      <c r="BA14" s="15">
        <f>SUMIFS('[1]Budget Execution 2023'!$F:$F,'[1]Budget Execution 2023'!$A:$A,'2023 Consolidated'!AZ1,'[1]Budget Execution 2023'!$C:$C,$A$14)</f>
        <v>123772000</v>
      </c>
      <c r="BB14" s="15">
        <f>SUMIFS('[1]Budget Execution 2023'!$G:$G,'[1]Budget Execution 2023'!$A:$A,'2023 Consolidated'!AZ1,'[1]Budget Execution 2023'!$C:$C,$A$14)</f>
        <v>114326846.48999999</v>
      </c>
      <c r="BC14" s="15">
        <f t="shared" ref="BC14:BC19" si="207">BB14-BA14</f>
        <v>-9445153.5100000054</v>
      </c>
      <c r="BD14" s="15">
        <f>SUMIFS('[1]Budget Execution 2023'!$E:$E,'[1]Budget Execution 2023'!$A:$A,'2023 Consolidated'!BD1,'[1]Budget Execution 2023'!$C:$C,$A$14)</f>
        <v>190000</v>
      </c>
      <c r="BE14" s="15">
        <f>SUMIFS('[1]Budget Execution 2023'!$F:$F,'[1]Budget Execution 2023'!$A:$A,'2023 Consolidated'!BD1,'[1]Budget Execution 2023'!$C:$C,$A$14)</f>
        <v>190000</v>
      </c>
      <c r="BF14" s="15">
        <f>SUMIFS('[1]Budget Execution 2023'!$G:$G,'[1]Budget Execution 2023'!$A:$A,'2023 Consolidated'!BD1,'[1]Budget Execution 2023'!$C:$C,$A$14)</f>
        <v>0</v>
      </c>
      <c r="BG14" s="15">
        <f t="shared" ref="BG14:BG19" si="208">BF14-BE14</f>
        <v>-190000</v>
      </c>
      <c r="BH14" s="15">
        <f>SUMIFS('[1]Budget Execution 2023'!$E:$E,'[1]Budget Execution 2023'!$A:$A,'2023 Consolidated'!BH1,'[1]Budget Execution 2023'!$C:$C,$A$14)</f>
        <v>103884000</v>
      </c>
      <c r="BI14" s="15">
        <f>SUMIFS('[1]Budget Execution 2023'!$F:$F,'[1]Budget Execution 2023'!$A:$A,'2023 Consolidated'!BH1,'[1]Budget Execution 2023'!$C:$C,$A$14)</f>
        <v>172681876.61000001</v>
      </c>
      <c r="BJ14" s="15">
        <f>SUMIFS('[1]Budget Execution 2023'!$G:$G,'[1]Budget Execution 2023'!$A:$A,'2023 Consolidated'!BH1,'[1]Budget Execution 2023'!$C:$C,$A$14)</f>
        <v>149456675.06</v>
      </c>
      <c r="BK14" s="15">
        <f t="shared" ref="BK14:BK19" si="209">BJ14-BI14</f>
        <v>-23225201.550000012</v>
      </c>
      <c r="BL14" s="15">
        <f>SUMIFS('[1]Budget Execution 2023'!$E:$E,'[1]Budget Execution 2023'!$A:$A,'2023 Consolidated'!BL1,'[1]Budget Execution 2023'!$C:$C,$A$14)</f>
        <v>88518000</v>
      </c>
      <c r="BM14" s="15">
        <f>SUMIFS('[1]Budget Execution 2023'!$F:$F,'[1]Budget Execution 2023'!$A:$A,'2023 Consolidated'!BL1,'[1]Budget Execution 2023'!$C:$C,$A$14)</f>
        <v>103834070</v>
      </c>
      <c r="BN14" s="15">
        <f>SUMIFS('[1]Budget Execution 2023'!$G:$G,'[1]Budget Execution 2023'!$A:$A,'2023 Consolidated'!BL1,'[1]Budget Execution 2023'!$C:$C,$A$14)</f>
        <v>98564530.390000001</v>
      </c>
      <c r="BO14" s="15">
        <f t="shared" ref="BO14:BO19" si="210">BN14-BM14</f>
        <v>-5269539.6099999994</v>
      </c>
      <c r="BP14" s="15">
        <f>SUMIFS('[1]Budget Execution 2023'!$E:$E,'[1]Budget Execution 2023'!$A:$A,'2023 Consolidated'!BP1,'[1]Budget Execution 2023'!$C:$C,$A$14)</f>
        <v>50526000</v>
      </c>
      <c r="BQ14" s="15">
        <f>SUMIFS('[1]Budget Execution 2023'!$F:$F,'[1]Budget Execution 2023'!$A:$A,'2023 Consolidated'!BP1,'[1]Budget Execution 2023'!$C:$C,$A$14)</f>
        <v>63149100</v>
      </c>
      <c r="BR14" s="15">
        <f>SUMIFS('[1]Budget Execution 2023'!$G:$G,'[1]Budget Execution 2023'!$A:$A,'2023 Consolidated'!BP1,'[1]Budget Execution 2023'!$C:$C,$A$14)</f>
        <v>58122236.57</v>
      </c>
      <c r="BS14" s="15">
        <f t="shared" ref="BS14:BS19" si="211">BR14-BQ14</f>
        <v>-5026863.43</v>
      </c>
      <c r="BT14" s="15">
        <f>SUMIFS('[1]Budget Execution 2023'!$E:$E,'[1]Budget Execution 2023'!$A:$A,'2023 Consolidated'!BT1,'[1]Budget Execution 2023'!$C:$C,$A$14)</f>
        <v>50839000</v>
      </c>
      <c r="BU14" s="15">
        <f>SUMIFS('[1]Budget Execution 2023'!$F:$F,'[1]Budget Execution 2023'!$A:$A,'2023 Consolidated'!BT1,'[1]Budget Execution 2023'!$C:$C,$A$14)</f>
        <v>50525691</v>
      </c>
      <c r="BV14" s="15">
        <f>SUMIFS('[1]Budget Execution 2023'!$G:$G,'[1]Budget Execution 2023'!$A:$A,'2023 Consolidated'!BT1,'[1]Budget Execution 2023'!$C:$C,$A$14)</f>
        <v>43697560.060000002</v>
      </c>
      <c r="BW14" s="15">
        <f t="shared" si="115"/>
        <v>-6828130.9399999976</v>
      </c>
      <c r="BX14" s="15">
        <f>SUMIFS('[1]Budget Execution 2023'!$E:$E,'[1]Budget Execution 2023'!$A:$A,'2023 Consolidated'!BX1,'[1]Budget Execution 2023'!$C:$C,$A$14)</f>
        <v>0</v>
      </c>
      <c r="BY14" s="15">
        <f>SUMIFS('[1]Budget Execution 2023'!$F:$F,'[1]Budget Execution 2023'!$A:$A,'2023 Consolidated'!BX1,'[1]Budget Execution 2023'!$C:$C,$A$14)</f>
        <v>50000</v>
      </c>
      <c r="BZ14" s="15">
        <f>SUMIFS('[1]Budget Execution 2023'!$G:$G,'[1]Budget Execution 2023'!$A:$A,'2023 Consolidated'!BX1,'[1]Budget Execution 2023'!$C:$C,$A$14)</f>
        <v>0</v>
      </c>
      <c r="CA14" s="15">
        <f t="shared" si="117"/>
        <v>-50000</v>
      </c>
      <c r="CB14" s="15">
        <f>SUMIFS('[1]Budget Execution 2023'!$E:$E,'[1]Budget Execution 2023'!$A:$A,'2023 Consolidated'!CB1,'[1]Budget Execution 2023'!$C:$C,$A$14)</f>
        <v>627000</v>
      </c>
      <c r="CC14" s="15">
        <f>SUMIFS('[1]Budget Execution 2023'!$F:$F,'[1]Budget Execution 2023'!$A:$A,'2023 Consolidated'!CB1,'[1]Budget Execution 2023'!$C:$C,$A$14)</f>
        <v>626350</v>
      </c>
      <c r="CD14" s="15">
        <f>SUMIFS('[1]Budget Execution 2023'!$G:$G,'[1]Budget Execution 2023'!$A:$A,'2023 Consolidated'!CB1,'[1]Budget Execution 2023'!$C:$C,$A$14)</f>
        <v>552398.67000000004</v>
      </c>
      <c r="CE14" s="15">
        <f t="shared" ref="CE14:CE19" si="212">CD14-CC14</f>
        <v>-73951.329999999958</v>
      </c>
      <c r="CF14" s="15">
        <f>SUMIFS('[1]Budget Execution 2023'!$E:$E,'[1]Budget Execution 2023'!$A:$A,'2023 Consolidated'!CF1,'[1]Budget Execution 2023'!$C:$C,$A$14)</f>
        <v>700000</v>
      </c>
      <c r="CG14" s="15">
        <f>SUMIFS('[1]Budget Execution 2023'!$F:$F,'[1]Budget Execution 2023'!$A:$A,'2023 Consolidated'!CF1,'[1]Budget Execution 2023'!$C:$C,$A$14)</f>
        <v>5710000</v>
      </c>
      <c r="CH14" s="15">
        <f>SUMIFS('[1]Budget Execution 2023'!$G:$G,'[1]Budget Execution 2023'!$A:$A,'2023 Consolidated'!CF1,'[1]Budget Execution 2023'!$C:$C,$A$14)</f>
        <v>4492894.8600000003</v>
      </c>
      <c r="CI14" s="15">
        <f t="shared" ref="CI14:CI19" si="213">CH14-CG14</f>
        <v>-1217105.1399999997</v>
      </c>
      <c r="CJ14" s="15">
        <f>SUMIFS('[1]Budget Execution 2023'!$E:$E,'[1]Budget Execution 2023'!$A:$A,'2023 Consolidated'!CJ1,'[1]Budget Execution 2023'!$C:$C,$A$14)</f>
        <v>0</v>
      </c>
      <c r="CK14" s="15">
        <f>SUMIFS('[1]Budget Execution 2023'!$F:$F,'[1]Budget Execution 2023'!$A:$A,'2023 Consolidated'!CJ1,'[1]Budget Execution 2023'!$C:$C,$A$14)</f>
        <v>2540000</v>
      </c>
      <c r="CL14" s="15">
        <f>SUMIFS('[1]Budget Execution 2023'!$G:$G,'[1]Budget Execution 2023'!$A:$A,'2023 Consolidated'!CJ1,'[1]Budget Execution 2023'!$C:$C,$A$14)</f>
        <v>737137.12</v>
      </c>
      <c r="CM14" s="15">
        <f t="shared" ref="CM14:CM19" si="214">CL14-CK14</f>
        <v>-1802862.88</v>
      </c>
      <c r="CN14" s="15">
        <f>SUMIFS('[1]Budget Execution 2023'!$E:$E,'[1]Budget Execution 2023'!$A:$A,'2023 Consolidated'!CN1,'[1]Budget Execution 2023'!$C:$C,$A$14)</f>
        <v>0</v>
      </c>
      <c r="CO14" s="15">
        <f>SUMIFS('[1]Budget Execution 2023'!$F:$F,'[1]Budget Execution 2023'!$A:$A,'2023 Consolidated'!CN1,'[1]Budget Execution 2023'!$C:$C,$A$14)</f>
        <v>8505784</v>
      </c>
      <c r="CP14" s="15">
        <f>SUMIFS('[1]Budget Execution 2023'!$G:$G,'[1]Budget Execution 2023'!$A:$A,'2023 Consolidated'!CN1,'[1]Budget Execution 2023'!$C:$C,$A$14)</f>
        <v>7910735</v>
      </c>
      <c r="CQ14" s="15">
        <f t="shared" ref="CQ14:CQ19" si="215">CP14-CO14</f>
        <v>-595049</v>
      </c>
      <c r="CR14" s="15">
        <f>SUMIFS('[1]Budget Execution 2023'!$E:$E,'[1]Budget Execution 2023'!$A:$A,'2023 Consolidated'!CR1,'[1]Budget Execution 2023'!$C:$C,$A$14)</f>
        <v>6958000</v>
      </c>
      <c r="CS14" s="15">
        <f>SUMIFS('[1]Budget Execution 2023'!$F:$F,'[1]Budget Execution 2023'!$A:$A,'2023 Consolidated'!CR1,'[1]Budget Execution 2023'!$C:$C,$A$14)</f>
        <v>7838000</v>
      </c>
      <c r="CT14" s="15">
        <f>SUMIFS('[1]Budget Execution 2023'!$G:$G,'[1]Budget Execution 2023'!$A:$A,'2023 Consolidated'!CR1,'[1]Budget Execution 2023'!$C:$C,$A$14)</f>
        <v>7416584.2300000004</v>
      </c>
      <c r="CU14" s="15">
        <f t="shared" ref="CU14:CU19" si="216">CT14-CS14</f>
        <v>-421415.76999999955</v>
      </c>
      <c r="CV14" s="15">
        <f>SUMIFS('[1]Budget Execution 2023'!$E:$E,'[1]Budget Execution 2023'!$A:$A,'2023 Consolidated'!CV1,'[1]Budget Execution 2023'!$C:$C,$A$14)</f>
        <v>817774000</v>
      </c>
      <c r="CW14" s="15">
        <f>SUMIFS('[1]Budget Execution 2023'!$F:$F,'[1]Budget Execution 2023'!$A:$A,'2023 Consolidated'!CV1,'[1]Budget Execution 2023'!$C:$C,$A$14)</f>
        <v>1753238724</v>
      </c>
      <c r="CX14" s="15">
        <f>SUMIFS('[1]Budget Execution 2023'!$G:$G,'[1]Budget Execution 2023'!$A:$A,'2023 Consolidated'!CV1,'[1]Budget Execution 2023'!$C:$C,$A$14)</f>
        <v>1347308745.99</v>
      </c>
      <c r="CY14" s="15">
        <f t="shared" ref="CY14:CY19" si="217">CX14-CW14</f>
        <v>-405929978.00999999</v>
      </c>
      <c r="CZ14" s="15">
        <f>SUMIFS('[1]Budget Execution 2023'!$E:$E,'[1]Budget Execution 2023'!$A:$A,'2023 Consolidated'!CZ1,'[1]Budget Execution 2023'!$C:$C,$A$14)</f>
        <v>1753700000</v>
      </c>
      <c r="DA14" s="15">
        <f>SUMIFS('[1]Budget Execution 2023'!$F:$F,'[1]Budget Execution 2023'!$A:$A,'2023 Consolidated'!CZ1,'[1]Budget Execution 2023'!$C:$C,$A$14)</f>
        <v>1991445088</v>
      </c>
      <c r="DB14" s="15">
        <f>SUMIFS('[1]Budget Execution 2023'!$G:$G,'[1]Budget Execution 2023'!$A:$A,'2023 Consolidated'!CZ1,'[1]Budget Execution 2023'!$C:$C,$A$14)</f>
        <v>1991444106.98</v>
      </c>
      <c r="DC14" s="15">
        <f t="shared" ref="DC14:DC19" si="218">DB14-DA14</f>
        <v>-981.01999998092651</v>
      </c>
      <c r="DD14" s="15">
        <f>SUMIFS('[1]Budget Execution 2023'!$E:$E,'[1]Budget Execution 2023'!$A:$A,'2023 Consolidated'!DD1,'[1]Budget Execution 2023'!$C:$C,$A$14)</f>
        <v>24523000</v>
      </c>
      <c r="DE14" s="15">
        <f>SUMIFS('[1]Budget Execution 2023'!$F:$F,'[1]Budget Execution 2023'!$A:$A,'2023 Consolidated'!DD1,'[1]Budget Execution 2023'!$C:$C,$A$14)</f>
        <v>39487000</v>
      </c>
      <c r="DF14" s="15">
        <f>SUMIFS('[1]Budget Execution 2023'!$G:$G,'[1]Budget Execution 2023'!$A:$A,'2023 Consolidated'!DD1,'[1]Budget Execution 2023'!$C:$C,$A$14)</f>
        <v>36478525.57</v>
      </c>
      <c r="DG14" s="15">
        <f t="shared" ref="DG14:DG19" si="219">DF14-DE14</f>
        <v>-3008474.4299999997</v>
      </c>
      <c r="DH14" s="15">
        <f>SUMIFS('[1]Budget Execution 2023'!$E:$E,'[1]Budget Execution 2023'!$A:$A,'2023 Consolidated'!DH1,'[1]Budget Execution 2023'!$C:$C,$A$14)</f>
        <v>22633000</v>
      </c>
      <c r="DI14" s="15">
        <f>SUMIFS('[1]Budget Execution 2023'!$F:$F,'[1]Budget Execution 2023'!$A:$A,'2023 Consolidated'!DH1,'[1]Budget Execution 2023'!$C:$C,$A$14)</f>
        <v>22568000</v>
      </c>
      <c r="DJ14" s="15">
        <f>SUMIFS('[1]Budget Execution 2023'!$G:$G,'[1]Budget Execution 2023'!$A:$A,'2023 Consolidated'!DH1,'[1]Budget Execution 2023'!$C:$C,$A$14)</f>
        <v>20557132.329999998</v>
      </c>
      <c r="DK14" s="15">
        <f t="shared" ref="DK14:DK19" si="220">DJ14-DI14</f>
        <v>-2010867.6700000018</v>
      </c>
      <c r="DL14" s="15">
        <f>SUMIFS('[1]Budget Execution 2023'!$E:$E,'[1]Budget Execution 2023'!$A:$A,'2023 Consolidated'!DL1,'[1]Budget Execution 2023'!$C:$C,$A$14)</f>
        <v>20167000</v>
      </c>
      <c r="DM14" s="15">
        <f>SUMIFS('[1]Budget Execution 2023'!$F:$F,'[1]Budget Execution 2023'!$A:$A,'2023 Consolidated'!DL1,'[1]Budget Execution 2023'!$C:$C,$A$14)</f>
        <v>21168000</v>
      </c>
      <c r="DN14" s="15">
        <f>SUMIFS('[1]Budget Execution 2023'!$G:$G,'[1]Budget Execution 2023'!$A:$A,'2023 Consolidated'!DL1,'[1]Budget Execution 2023'!$C:$C,$A$14)</f>
        <v>21110872.91</v>
      </c>
      <c r="DO14" s="15">
        <f t="shared" ref="DO14:DO19" si="221">DN14-DM14</f>
        <v>-57127.089999999851</v>
      </c>
      <c r="DP14" s="15">
        <f>SUMIFS('[1]Budget Execution 2023'!$E:$E,'[1]Budget Execution 2023'!$A:$A,'2023 Consolidated'!DP1,'[1]Budget Execution 2023'!$C:$C,$A$14)</f>
        <v>439370000</v>
      </c>
      <c r="DQ14" s="15">
        <f>SUMIFS('[1]Budget Execution 2023'!$F:$F,'[1]Budget Execution 2023'!$A:$A,'2023 Consolidated'!DP1,'[1]Budget Execution 2023'!$C:$C,$A$14)</f>
        <v>739900240.95000005</v>
      </c>
      <c r="DR14" s="15">
        <f>SUMIFS('[1]Budget Execution 2023'!$G:$G,'[1]Budget Execution 2023'!$A:$A,'2023 Consolidated'!DP1,'[1]Budget Execution 2023'!$C:$C,$A$14)</f>
        <v>724219679.55999994</v>
      </c>
      <c r="DS14" s="15">
        <f t="shared" ref="DS14:DS19" si="222">DR14-DQ14</f>
        <v>-15680561.390000105</v>
      </c>
      <c r="DT14" s="15">
        <f>SUMIFS('[1]Budget Execution 2023'!$E:$E,'[1]Budget Execution 2023'!$A:$A,'2023 Consolidated'!DT1,'[1]Budget Execution 2023'!$C:$C,$A$14)</f>
        <v>0</v>
      </c>
      <c r="DU14" s="15">
        <f>SUMIFS('[1]Budget Execution 2023'!$F:$F,'[1]Budget Execution 2023'!$A:$A,'2023 Consolidated'!DT1,'[1]Budget Execution 2023'!$C:$C,$A$14)</f>
        <v>0</v>
      </c>
      <c r="DV14" s="15">
        <f>SUMIFS('[1]Budget Execution 2023'!$G:$G,'[1]Budget Execution 2023'!$A:$A,'2023 Consolidated'!DT1,'[1]Budget Execution 2023'!$C:$C,$A$14)</f>
        <v>0</v>
      </c>
      <c r="DW14" s="15">
        <f t="shared" ref="DW14:DW19" si="223">DV14-DU14</f>
        <v>0</v>
      </c>
      <c r="DX14" s="15">
        <f>SUMIFS('[1]Budget Execution 2023'!$E:$E,'[1]Budget Execution 2023'!$A:$A,'2023 Consolidated'!DX1,'[1]Budget Execution 2023'!$C:$C,$A$14)</f>
        <v>19630000</v>
      </c>
      <c r="DY14" s="15">
        <f>SUMIFS('[1]Budget Execution 2023'!$F:$F,'[1]Budget Execution 2023'!$A:$A,'2023 Consolidated'!DX1,'[1]Budget Execution 2023'!$C:$C,$A$14)</f>
        <v>66232000</v>
      </c>
      <c r="DZ14" s="15">
        <f>SUMIFS('[1]Budget Execution 2023'!$G:$G,'[1]Budget Execution 2023'!$A:$A,'2023 Consolidated'!DX1,'[1]Budget Execution 2023'!$C:$C,$A$14)</f>
        <v>12656362.02</v>
      </c>
      <c r="EA14" s="15">
        <f t="shared" ref="EA14:EA19" si="224">DZ14-DY14</f>
        <v>-53575637.980000004</v>
      </c>
      <c r="EB14" s="15">
        <f>SUMIFS('[1]Budget Execution 2023'!$E:$E,'[1]Budget Execution 2023'!$A:$A,'2023 Consolidated'!EB1,'[1]Budget Execution 2023'!$C:$C,$A$14)</f>
        <v>40127000</v>
      </c>
      <c r="EC14" s="15">
        <f>SUMIFS('[1]Budget Execution 2023'!$F:$F,'[1]Budget Execution 2023'!$A:$A,'2023 Consolidated'!EB1,'[1]Budget Execution 2023'!$C:$C,$A$14)</f>
        <v>50333000</v>
      </c>
      <c r="ED14" s="15">
        <f>SUMIFS('[1]Budget Execution 2023'!$G:$G,'[1]Budget Execution 2023'!$A:$A,'2023 Consolidated'!EB1,'[1]Budget Execution 2023'!$C:$C,$A$14)</f>
        <v>36762649.039999999</v>
      </c>
      <c r="EE14" s="15">
        <f t="shared" ref="EE14:EE19" si="225">ED14-EC14</f>
        <v>-13570350.960000001</v>
      </c>
      <c r="EF14" s="15">
        <f>SUMIFS('[1]Budget Execution 2023'!$E:$E,'[1]Budget Execution 2023'!$A:$A,'2023 Consolidated'!EF1,'[1]Budget Execution 2023'!$C:$C,$A$14)</f>
        <v>131792000</v>
      </c>
      <c r="EG14" s="15">
        <f>SUMIFS('[1]Budget Execution 2023'!$F:$F,'[1]Budget Execution 2023'!$A:$A,'2023 Consolidated'!EF1,'[1]Budget Execution 2023'!$C:$C,$A$14)</f>
        <v>142115185</v>
      </c>
      <c r="EH14" s="15">
        <f>SUMIFS('[1]Budget Execution 2023'!$G:$G,'[1]Budget Execution 2023'!$A:$A,'2023 Consolidated'!EF1,'[1]Budget Execution 2023'!$C:$C,$A$14)</f>
        <v>141051856.41</v>
      </c>
      <c r="EI14" s="15">
        <f t="shared" ref="EI14:EI19" si="226">EH14-EG14</f>
        <v>-1063328.5900000036</v>
      </c>
      <c r="EJ14" s="15">
        <f>SUMIFS('[1]Budget Execution 2023'!$E:$E,'[1]Budget Execution 2023'!$A:$A,'2023 Consolidated'!EJ1,'[1]Budget Execution 2023'!$C:$C,$A$14)</f>
        <v>15744000</v>
      </c>
      <c r="EK14" s="15">
        <f>SUMIFS('[1]Budget Execution 2023'!$F:$F,'[1]Budget Execution 2023'!$A:$A,'2023 Consolidated'!EJ1,'[1]Budget Execution 2023'!$C:$C,$A$14)</f>
        <v>25665205.32</v>
      </c>
      <c r="EL14" s="15">
        <f>SUMIFS('[1]Budget Execution 2023'!$G:$G,'[1]Budget Execution 2023'!$A:$A,'2023 Consolidated'!EJ1,'[1]Budget Execution 2023'!$C:$C,$A$14)</f>
        <v>25614204.309999999</v>
      </c>
      <c r="EM14" s="15">
        <f t="shared" ref="EM14:EM19" si="227">EL14-EK14</f>
        <v>-51001.010000001639</v>
      </c>
      <c r="EN14" s="15">
        <f>SUMIFS('[1]Budget Execution 2023'!$E:$E,'[1]Budget Execution 2023'!$A:$A,'2023 Consolidated'!EN1,'[1]Budget Execution 2023'!$C:$C,$A$14)</f>
        <v>23190000</v>
      </c>
      <c r="EO14" s="15">
        <f>SUMIFS('[1]Budget Execution 2023'!$F:$F,'[1]Budget Execution 2023'!$A:$A,'2023 Consolidated'!EN1,'[1]Budget Execution 2023'!$C:$C,$A$14)</f>
        <v>45510757</v>
      </c>
      <c r="EP14" s="15">
        <f>SUMIFS('[1]Budget Execution 2023'!$G:$G,'[1]Budget Execution 2023'!$A:$A,'2023 Consolidated'!EN1,'[1]Budget Execution 2023'!$C:$C,$A$14)</f>
        <v>42305582.130000003</v>
      </c>
      <c r="EQ14" s="15">
        <f t="shared" ref="EQ14:EQ19" si="228">EP14-EO14</f>
        <v>-3205174.8699999973</v>
      </c>
      <c r="ER14" s="15">
        <f>SUMIFS('[1]Budget Execution 2023'!$E:$E,'[1]Budget Execution 2023'!$A:$A,'2023 Consolidated'!ER1,'[1]Budget Execution 2023'!$C:$C,$A$14)</f>
        <v>461118000</v>
      </c>
      <c r="ES14" s="15">
        <f>SUMIFS('[1]Budget Execution 2023'!$F:$F,'[1]Budget Execution 2023'!$A:$A,'2023 Consolidated'!ER1,'[1]Budget Execution 2023'!$C:$C,$A$14)</f>
        <v>690165853.51000094</v>
      </c>
      <c r="ET14" s="15">
        <f>SUMIFS('[1]Budget Execution 2023'!$G:$G,'[1]Budget Execution 2023'!$A:$A,'2023 Consolidated'!ER1,'[1]Budget Execution 2023'!$C:$C,$A$14)</f>
        <v>542507965.22000003</v>
      </c>
      <c r="EU14" s="15">
        <f t="shared" ref="EU14:EU19" si="229">ET14-ES14</f>
        <v>-147657888.29000092</v>
      </c>
      <c r="EV14" s="15">
        <f>SUMIFS('[1]Budget Execution 2023'!$E:$E,'[1]Budget Execution 2023'!$A:$A,'2023 Consolidated'!EV1,'[1]Budget Execution 2023'!$C:$C,$A$14)</f>
        <v>189085000</v>
      </c>
      <c r="EW14" s="15">
        <f>SUMIFS('[1]Budget Execution 2023'!$F:$F,'[1]Budget Execution 2023'!$A:$A,'2023 Consolidated'!EV1,'[1]Budget Execution 2023'!$C:$C,$A$14)</f>
        <v>275074088.70999998</v>
      </c>
      <c r="EX14" s="15">
        <f>SUMIFS('[1]Budget Execution 2023'!$G:$G,'[1]Budget Execution 2023'!$A:$A,'2023 Consolidated'!EV1,'[1]Budget Execution 2023'!$C:$C,$A$14)</f>
        <v>215459849.71000001</v>
      </c>
      <c r="EY14" s="15">
        <f t="shared" ref="EY14:EY19" si="230">EX14-EW14</f>
        <v>-59614238.99999997</v>
      </c>
      <c r="EZ14" s="15">
        <f>SUMIFS('[1]Budget Execution 2023'!$E:$E,'[1]Budget Execution 2023'!$A:$A,'2023 Consolidated'!EZ1,'[1]Budget Execution 2023'!$C:$C,$A$14)</f>
        <v>14100000</v>
      </c>
      <c r="FA14" s="15">
        <f>SUMIFS('[1]Budget Execution 2023'!$F:$F,'[1]Budget Execution 2023'!$A:$A,'2023 Consolidated'!EZ1,'[1]Budget Execution 2023'!$C:$C,$A$14)</f>
        <v>250115893.24000001</v>
      </c>
      <c r="FB14" s="15">
        <f>SUMIFS('[1]Budget Execution 2023'!$G:$G,'[1]Budget Execution 2023'!$A:$A,'2023 Consolidated'!EZ1,'[1]Budget Execution 2023'!$C:$C,$A$14)</f>
        <v>237966669.46000001</v>
      </c>
      <c r="FC14" s="15">
        <f t="shared" ref="FC14:FC19" si="231">FB14-FA14</f>
        <v>-12149223.780000001</v>
      </c>
      <c r="FD14" s="15">
        <f>SUMIFS('[1]Budget Execution 2023'!$E:$E,'[1]Budget Execution 2023'!$A:$A,'2023 Consolidated'!FD1,'[1]Budget Execution 2023'!$C:$C,$A$14)</f>
        <v>7160000</v>
      </c>
      <c r="FE14" s="15">
        <f>SUMIFS('[1]Budget Execution 2023'!$F:$F,'[1]Budget Execution 2023'!$A:$A,'2023 Consolidated'!FD1,'[1]Budget Execution 2023'!$C:$C,$A$14)</f>
        <v>7191715.1699999999</v>
      </c>
      <c r="FF14" s="15">
        <f>SUMIFS('[1]Budget Execution 2023'!$G:$G,'[1]Budget Execution 2023'!$A:$A,'2023 Consolidated'!FD1,'[1]Budget Execution 2023'!$C:$C,$A$14)</f>
        <v>5730339.8499999996</v>
      </c>
      <c r="FG14" s="15">
        <f t="shared" ref="FG14:FG19" si="232">FF14-FE14</f>
        <v>-1461375.3200000003</v>
      </c>
      <c r="FH14" s="15">
        <f>SUMIFS('[1]Budget Execution 2023'!$E:$E,'[1]Budget Execution 2023'!$A:$A,'2023 Consolidated'!FH1,'[1]Budget Execution 2023'!$C:$C,$A$14)</f>
        <v>14940000</v>
      </c>
      <c r="FI14" s="15">
        <f>SUMIFS('[1]Budget Execution 2023'!$F:$F,'[1]Budget Execution 2023'!$A:$A,'2023 Consolidated'!FH1,'[1]Budget Execution 2023'!$C:$C,$A$14)</f>
        <v>30264000</v>
      </c>
      <c r="FJ14" s="15">
        <f>SUMIFS('[1]Budget Execution 2023'!$G:$G,'[1]Budget Execution 2023'!$A:$A,'2023 Consolidated'!FH1,'[1]Budget Execution 2023'!$C:$C,$A$14)</f>
        <v>12341160.140000001</v>
      </c>
      <c r="FK14" s="15">
        <f t="shared" ref="FK14:FK19" si="233">FJ14-FI14</f>
        <v>-17922839.859999999</v>
      </c>
      <c r="FL14" s="15">
        <f>SUMIFS('[1]Budget Execution 2023'!$E:$E,'[1]Budget Execution 2023'!$A:$A,'2023 Consolidated'!FL1,'[1]Budget Execution 2023'!$C:$C,$A$14)</f>
        <v>12000000</v>
      </c>
      <c r="FM14" s="15">
        <f>SUMIFS('[1]Budget Execution 2023'!$F:$F,'[1]Budget Execution 2023'!$A:$A,'2023 Consolidated'!FL1,'[1]Budget Execution 2023'!$C:$C,$A$14)</f>
        <v>12000000</v>
      </c>
      <c r="FN14" s="15">
        <f>SUMIFS('[1]Budget Execution 2023'!$G:$G,'[1]Budget Execution 2023'!$A:$A,'2023 Consolidated'!FL1,'[1]Budget Execution 2023'!$C:$C,$A$14)</f>
        <v>0</v>
      </c>
      <c r="FO14" s="15">
        <f t="shared" ref="FO14:FO19" si="234">FN14-FM14</f>
        <v>-12000000</v>
      </c>
      <c r="FP14" s="15">
        <f>SUMIFS('[1]Budget Execution 2023'!$E:$E,'[1]Budget Execution 2023'!$A:$A,'2023 Consolidated'!FP1,'[1]Budget Execution 2023'!$C:$C,$A$14)</f>
        <v>8448000</v>
      </c>
      <c r="FQ14" s="15">
        <f>SUMIFS('[1]Budget Execution 2023'!$F:$F,'[1]Budget Execution 2023'!$A:$A,'2023 Consolidated'!FP1,'[1]Budget Execution 2023'!$C:$C,$A$14)</f>
        <v>8738529.5999999996</v>
      </c>
      <c r="FR14" s="15">
        <f>SUMIFS('[1]Budget Execution 2023'!$G:$G,'[1]Budget Execution 2023'!$A:$A,'2023 Consolidated'!FP1,'[1]Budget Execution 2023'!$C:$C,$A$14)</f>
        <v>8738529.5999999996</v>
      </c>
      <c r="FS14" s="15">
        <f t="shared" ref="FS14:FS19" si="235">FR14-FQ14</f>
        <v>0</v>
      </c>
      <c r="FT14" s="15">
        <f>SUMIFS('[1]Budget Execution 2023'!$E:$E,'[1]Budget Execution 2023'!$A:$A,'2023 Consolidated'!FT1,'[1]Budget Execution 2023'!$C:$C,$A$14)</f>
        <v>22389000</v>
      </c>
      <c r="FU14" s="15">
        <f>SUMIFS('[1]Budget Execution 2023'!$F:$F,'[1]Budget Execution 2023'!$A:$A,'2023 Consolidated'!FT1,'[1]Budget Execution 2023'!$C:$C,$A$14)</f>
        <v>22389000</v>
      </c>
      <c r="FV14" s="15">
        <f>SUMIFS('[1]Budget Execution 2023'!$G:$G,'[1]Budget Execution 2023'!$A:$A,'2023 Consolidated'!FT1,'[1]Budget Execution 2023'!$C:$C,$A$14)</f>
        <v>22246590.559999999</v>
      </c>
      <c r="FW14" s="15">
        <f t="shared" ref="FW14:FW19" si="236">FV14-FU14</f>
        <v>-142409.44000000134</v>
      </c>
      <c r="FX14" s="15">
        <f>SUMIFS('[1]Budget Execution 2023'!$E:$E,'[1]Budget Execution 2023'!$A:$A,'2023 Consolidated'!FX1,'[1]Budget Execution 2023'!$C:$C,$A$14)</f>
        <v>15830000</v>
      </c>
      <c r="FY14" s="15">
        <f>SUMIFS('[1]Budget Execution 2023'!$F:$F,'[1]Budget Execution 2023'!$A:$A,'2023 Consolidated'!FX1,'[1]Budget Execution 2023'!$C:$C,$A$14)</f>
        <v>20947000</v>
      </c>
      <c r="FZ14" s="15">
        <f>SUMIFS('[1]Budget Execution 2023'!$G:$G,'[1]Budget Execution 2023'!$A:$A,'2023 Consolidated'!FX1,'[1]Budget Execution 2023'!$C:$C,$A$14)</f>
        <v>20868537.670000002</v>
      </c>
      <c r="GA14" s="15">
        <f t="shared" ref="GA14:GA19" si="237">FZ14-FY14</f>
        <v>-78462.329999998212</v>
      </c>
      <c r="GB14" s="15">
        <f>SUMIFS('[1]Budget Execution 2023'!$E:$E,'[1]Budget Execution 2023'!$A:$A,'2023 Consolidated'!GB1,'[1]Budget Execution 2023'!$C:$C,$A$14)</f>
        <v>2076500</v>
      </c>
      <c r="GC14" s="15">
        <f>SUMIFS('[1]Budget Execution 2023'!$F:$F,'[1]Budget Execution 2023'!$A:$A,'2023 Consolidated'!GB1,'[1]Budget Execution 2023'!$C:$C,$A$14)</f>
        <v>2293000</v>
      </c>
      <c r="GD14" s="15">
        <f>SUMIFS('[1]Budget Execution 2023'!$G:$G,'[1]Budget Execution 2023'!$A:$A,'2023 Consolidated'!GB1,'[1]Budget Execution 2023'!$C:$C,$A$14)</f>
        <v>1655007.01</v>
      </c>
      <c r="GE14" s="15">
        <f t="shared" ref="GE14:GE19" si="238">GD14-GC14</f>
        <v>-637992.99</v>
      </c>
      <c r="GF14" s="15">
        <f>SUMIFS('[1]Budget Execution 2023'!$E:$E,'[1]Budget Execution 2023'!$A:$A,'2023 Consolidated'!GF1,'[1]Budget Execution 2023'!$C:$C,$A$14)</f>
        <v>10031000</v>
      </c>
      <c r="GG14" s="15">
        <f>SUMIFS('[1]Budget Execution 2023'!$F:$F,'[1]Budget Execution 2023'!$A:$A,'2023 Consolidated'!GF1,'[1]Budget Execution 2023'!$C:$C,$A$14)</f>
        <v>10253135</v>
      </c>
      <c r="GH14" s="15">
        <f>SUMIFS('[1]Budget Execution 2023'!$G:$G,'[1]Budget Execution 2023'!$A:$A,'2023 Consolidated'!GF1,'[1]Budget Execution 2023'!$C:$C,$A$14)</f>
        <v>10146547.939999999</v>
      </c>
      <c r="GI14" s="15">
        <f t="shared" ref="GI14:GI19" si="239">GH14-GG14</f>
        <v>-106587.06000000052</v>
      </c>
      <c r="GJ14" s="15">
        <f>SUMIFS('[1]Budget Execution 2023'!$E:$E,'[1]Budget Execution 2023'!$A:$A,'2023 Consolidated'!GJ1,'[1]Budget Execution 2023'!$C:$C,$A$14)</f>
        <v>0</v>
      </c>
      <c r="GK14" s="15">
        <f>SUMIFS('[1]Budget Execution 2023'!$F:$F,'[1]Budget Execution 2023'!$A:$A,'2023 Consolidated'!GJ1,'[1]Budget Execution 2023'!$C:$C,$A$14)</f>
        <v>22988444.48</v>
      </c>
      <c r="GL14" s="15">
        <f>SUMIFS('[1]Budget Execution 2023'!$G:$G,'[1]Budget Execution 2023'!$A:$A,'2023 Consolidated'!GJ1,'[1]Budget Execution 2023'!$C:$C,$A$14)</f>
        <v>17962157.530000001</v>
      </c>
      <c r="GM14" s="15">
        <f t="shared" ref="GM14:GM19" si="240">GL14-GK14</f>
        <v>-5026286.9499999993</v>
      </c>
      <c r="GN14" s="15">
        <f>SUMIFS('[1]Budget Execution 2023'!$E:$E,'[1]Budget Execution 2023'!$A:$A,'2023 Consolidated'!GN1,'[1]Budget Execution 2023'!$C:$C,$A$14)</f>
        <v>583221000</v>
      </c>
      <c r="GO14" s="15">
        <f>SUMIFS('[1]Budget Execution 2023'!$F:$F,'[1]Budget Execution 2023'!$A:$A,'2023 Consolidated'!GN1,'[1]Budget Execution 2023'!$C:$C,$A$14)</f>
        <v>583221000</v>
      </c>
      <c r="GP14" s="15">
        <f>SUMIFS('[1]Budget Execution 2023'!$G:$G,'[1]Budget Execution 2023'!$A:$A,'2023 Consolidated'!GN1,'[1]Budget Execution 2023'!$C:$C,$A$14)</f>
        <v>467859995</v>
      </c>
      <c r="GQ14" s="15">
        <f t="shared" ref="GQ14:GQ19" si="241">GP14-GO14</f>
        <v>-115361005</v>
      </c>
      <c r="GR14" s="15">
        <f>SUMIFS('[1]Budget Execution 2023'!$E:$E,'[1]Budget Execution 2023'!$A:$A,'2023 Consolidated'!GR1,'[1]Budget Execution 2023'!$C:$C,$A$14)</f>
        <v>63651000</v>
      </c>
      <c r="GS14" s="15">
        <f>SUMIFS('[1]Budget Execution 2023'!$F:$F,'[1]Budget Execution 2023'!$A:$A,'2023 Consolidated'!GR1,'[1]Budget Execution 2023'!$C:$C,$A$14)</f>
        <v>63651000</v>
      </c>
      <c r="GT14" s="15">
        <f>SUMIFS('[1]Budget Execution 2023'!$G:$G,'[1]Budget Execution 2023'!$A:$A,'2023 Consolidated'!GR1,'[1]Budget Execution 2023'!$C:$C,$A$14)</f>
        <v>51979173.82</v>
      </c>
      <c r="GU14" s="15">
        <f t="shared" ref="GU14:GU19" si="242">GT14-GS14</f>
        <v>-11671826.18</v>
      </c>
    </row>
    <row r="15" spans="1:203" s="2" customFormat="1" ht="30" customHeight="1" thickBot="1" x14ac:dyDescent="0.4">
      <c r="A15" s="14" t="s">
        <v>39</v>
      </c>
      <c r="B15" s="5" t="s">
        <v>19</v>
      </c>
      <c r="C15"/>
      <c r="D15" s="15">
        <f t="shared" si="198"/>
        <v>1515675000</v>
      </c>
      <c r="E15" s="15">
        <f>SUMIF($H$3:$GU$3,$E$3,H15:GU15)</f>
        <v>1547514399</v>
      </c>
      <c r="F15" s="15">
        <f>SUMIF($H$3:$GU$3,$F$3,H15:GU15)</f>
        <v>1534296954.6099999</v>
      </c>
      <c r="G15" s="15">
        <f t="shared" si="95"/>
        <v>-13217444.390000105</v>
      </c>
      <c r="H15" s="15">
        <f>SUMIFS('[1]Budget Execution 2023'!$E:$E,'[1]Budget Execution 2023'!$A:$A,'2023 Consolidated'!H1,'[1]Budget Execution 2023'!$C:$C,$A$15)</f>
        <v>0</v>
      </c>
      <c r="I15" s="15">
        <f>SUMIFS('[1]Budget Execution 2023'!$F:$F,'[1]Budget Execution 2023'!$A:$A,'2023 Consolidated'!H1,'[1]Budget Execution 2023'!$C:$C,$A$15)</f>
        <v>0</v>
      </c>
      <c r="J15" s="15">
        <f>SUMIFS('[1]Budget Execution 2023'!$G:$G,'[1]Budget Execution 2023'!$A:$A,'2023 Consolidated'!H1,'[1]Budget Execution 2023'!$C:$C,$A$15)</f>
        <v>0</v>
      </c>
      <c r="K15" s="15">
        <f t="shared" si="97"/>
        <v>0</v>
      </c>
      <c r="L15" s="15">
        <f>SUMIFS('[1]Budget Execution 2023'!$E:$E,'[1]Budget Execution 2023'!$A:$A,'2023 Consolidated'!L1,'[1]Budget Execution 2023'!$C:$C,$A$15)</f>
        <v>0</v>
      </c>
      <c r="M15" s="15">
        <f>SUMIFS('[1]Budget Execution 2023'!$F:$F,'[1]Budget Execution 2023'!$A:$A,'2023 Consolidated'!L1,'[1]Budget Execution 2023'!$C:$C,$A$15)</f>
        <v>0</v>
      </c>
      <c r="N15" s="15">
        <f>SUMIFS('[1]Budget Execution 2023'!$G:$G,'[1]Budget Execution 2023'!$A:$A,'2023 Consolidated'!L1,'[1]Budget Execution 2023'!$C:$C,$A$15)</f>
        <v>0</v>
      </c>
      <c r="O15" s="15">
        <f t="shared" si="99"/>
        <v>0</v>
      </c>
      <c r="P15" s="15">
        <f>SUMIFS('[1]Budget Execution 2023'!$E:$E,'[1]Budget Execution 2023'!$A:$A,'2023 Consolidated'!P1,'[1]Budget Execution 2023'!$C:$C,$A$15)</f>
        <v>0</v>
      </c>
      <c r="Q15" s="15">
        <f>SUMIFS('[1]Budget Execution 2023'!$F:$F,'[1]Budget Execution 2023'!$A:$A,'2023 Consolidated'!P1,'[1]Budget Execution 2023'!$C:$C,$A$15)</f>
        <v>0</v>
      </c>
      <c r="R15" s="15">
        <f>SUMIFS('[1]Budget Execution 2023'!$G:$G,'[1]Budget Execution 2023'!$A:$A,'2023 Consolidated'!P1,'[1]Budget Execution 2023'!$C:$C,$A$15)</f>
        <v>0</v>
      </c>
      <c r="S15" s="15">
        <f t="shared" si="101"/>
        <v>0</v>
      </c>
      <c r="T15" s="15">
        <f>SUMIFS('[1]Budget Execution 2023'!$E:$E,'[1]Budget Execution 2023'!$A:$A,'2023 Consolidated'!T1,'[1]Budget Execution 2023'!$C:$C,$A$15)</f>
        <v>0</v>
      </c>
      <c r="U15" s="15">
        <f>SUMIFS('[1]Budget Execution 2023'!$F:$F,'[1]Budget Execution 2023'!$A:$A,'2023 Consolidated'!T1,'[1]Budget Execution 2023'!$C:$C,$A$15)</f>
        <v>0</v>
      </c>
      <c r="V15" s="15">
        <f>SUMIFS('[1]Budget Execution 2023'!$G:$G,'[1]Budget Execution 2023'!$A:$A,'2023 Consolidated'!T1,'[1]Budget Execution 2023'!$C:$C,$A$15)</f>
        <v>0</v>
      </c>
      <c r="W15" s="15">
        <f t="shared" si="199"/>
        <v>0</v>
      </c>
      <c r="X15" s="15">
        <f>SUMIFS('[1]Budget Execution 2023'!$E:$E,'[1]Budget Execution 2023'!$A:$A,'2023 Consolidated'!X1,'[1]Budget Execution 2023'!$C:$C,$A$15)</f>
        <v>0</v>
      </c>
      <c r="Y15" s="15">
        <f>SUMIFS('[1]Budget Execution 2023'!$F:$F,'[1]Budget Execution 2023'!$A:$A,'2023 Consolidated'!X1,'[1]Budget Execution 2023'!$C:$C,$A$15)</f>
        <v>0</v>
      </c>
      <c r="Z15" s="15">
        <f>SUMIFS('[1]Budget Execution 2023'!$G:$G,'[1]Budget Execution 2023'!$A:$A,'2023 Consolidated'!X1,'[1]Budget Execution 2023'!$C:$C,$A$15)</f>
        <v>0</v>
      </c>
      <c r="AA15" s="15">
        <f t="shared" si="200"/>
        <v>0</v>
      </c>
      <c r="AB15" s="15">
        <f>SUMIFS('[1]Budget Execution 2023'!$E:$E,'[1]Budget Execution 2023'!$A:$A,'2023 Consolidated'!AB1,'[1]Budget Execution 2023'!$C:$C,$A$15)</f>
        <v>0</v>
      </c>
      <c r="AC15" s="15">
        <f>SUMIFS('[1]Budget Execution 2023'!$F:$F,'[1]Budget Execution 2023'!$A:$A,'2023 Consolidated'!AB1,'[1]Budget Execution 2023'!$C:$C,$A$15)</f>
        <v>0</v>
      </c>
      <c r="AD15" s="15">
        <f>SUMIFS('[1]Budget Execution 2023'!$G:$G,'[1]Budget Execution 2023'!$A:$A,'2023 Consolidated'!AB1,'[1]Budget Execution 2023'!$C:$C,$A$15)</f>
        <v>0</v>
      </c>
      <c r="AE15" s="15">
        <f t="shared" si="201"/>
        <v>0</v>
      </c>
      <c r="AF15" s="15">
        <f>SUMIFS('[1]Budget Execution 2023'!$E:$E,'[1]Budget Execution 2023'!$A:$A,'2023 Consolidated'!AF1,'[1]Budget Execution 2023'!$C:$C,$A$15)</f>
        <v>0</v>
      </c>
      <c r="AG15" s="15">
        <f>SUMIFS('[1]Budget Execution 2023'!$F:$F,'[1]Budget Execution 2023'!$A:$A,'2023 Consolidated'!AF1,'[1]Budget Execution 2023'!$C:$C,$A$15)</f>
        <v>0</v>
      </c>
      <c r="AH15" s="15">
        <f>SUMIFS('[1]Budget Execution 2023'!$G:$G,'[1]Budget Execution 2023'!$A:$A,'2023 Consolidated'!AF1,'[1]Budget Execution 2023'!$C:$C,$A$15)</f>
        <v>0</v>
      </c>
      <c r="AI15" s="15">
        <f t="shared" si="202"/>
        <v>0</v>
      </c>
      <c r="AJ15" s="15">
        <f>SUMIFS('[1]Budget Execution 2023'!$E:$E,'[1]Budget Execution 2023'!$A:$A,'2023 Consolidated'!AJ1,'[1]Budget Execution 2023'!$C:$C,$A$15)</f>
        <v>0</v>
      </c>
      <c r="AK15" s="15">
        <f>SUMIFS('[1]Budget Execution 2023'!$F:$F,'[1]Budget Execution 2023'!$A:$A,'2023 Consolidated'!AJ1,'[1]Budget Execution 2023'!$C:$C,$A$15)</f>
        <v>0</v>
      </c>
      <c r="AL15" s="15">
        <f>SUMIFS('[1]Budget Execution 2023'!$G:$G,'[1]Budget Execution 2023'!$A:$A,'2023 Consolidated'!AJ1,'[1]Budget Execution 2023'!$C:$C,$A$15)</f>
        <v>0</v>
      </c>
      <c r="AM15" s="15">
        <f t="shared" si="203"/>
        <v>0</v>
      </c>
      <c r="AN15" s="15">
        <f>SUMIFS('[1]Budget Execution 2023'!$E:$E,'[1]Budget Execution 2023'!$A:$A,'2023 Consolidated'!AN1,'[1]Budget Execution 2023'!$C:$C,$A$15)</f>
        <v>0</v>
      </c>
      <c r="AO15" s="15">
        <f>SUMIFS('[1]Budget Execution 2023'!$F:$F,'[1]Budget Execution 2023'!$A:$A,'2023 Consolidated'!AN1,'[1]Budget Execution 2023'!$C:$C,$A$15)</f>
        <v>0</v>
      </c>
      <c r="AP15" s="15">
        <f>SUMIFS('[1]Budget Execution 2023'!$G:$G,'[1]Budget Execution 2023'!$A:$A,'2023 Consolidated'!AN1,'[1]Budget Execution 2023'!$C:$C,$A$15)</f>
        <v>0</v>
      </c>
      <c r="AQ15" s="15">
        <f t="shared" si="204"/>
        <v>0</v>
      </c>
      <c r="AR15" s="15">
        <f>SUMIFS('[1]Budget Execution 2023'!$E:$E,'[1]Budget Execution 2023'!$A:$A,'2023 Consolidated'!AR1,'[1]Budget Execution 2023'!$C:$C,$A$15)</f>
        <v>0</v>
      </c>
      <c r="AS15" s="15">
        <f>SUMIFS('[1]Budget Execution 2023'!$F:$F,'[1]Budget Execution 2023'!$A:$A,'2023 Consolidated'!AR1,'[1]Budget Execution 2023'!$C:$C,$A$15)</f>
        <v>0</v>
      </c>
      <c r="AT15" s="15">
        <f>SUMIFS('[1]Budget Execution 2023'!$G:$G,'[1]Budget Execution 2023'!$A:$A,'2023 Consolidated'!AR1,'[1]Budget Execution 2023'!$C:$C,$A$15)</f>
        <v>0</v>
      </c>
      <c r="AU15" s="15">
        <f t="shared" si="205"/>
        <v>0</v>
      </c>
      <c r="AV15" s="15">
        <f>SUMIFS('[1]Budget Execution 2023'!$E:$E,'[1]Budget Execution 2023'!$A:$A,'2023 Consolidated'!AV1,'[1]Budget Execution 2023'!$C:$C,$A$15)</f>
        <v>0</v>
      </c>
      <c r="AW15" s="15">
        <f>SUMIFS('[1]Budget Execution 2023'!$F:$F,'[1]Budget Execution 2023'!$A:$A,'2023 Consolidated'!AV1,'[1]Budget Execution 2023'!$C:$C,$A$15)</f>
        <v>0</v>
      </c>
      <c r="AX15" s="15">
        <f>SUMIFS('[1]Budget Execution 2023'!$G:$G,'[1]Budget Execution 2023'!$A:$A,'2023 Consolidated'!AV1,'[1]Budget Execution 2023'!$C:$C,$A$15)</f>
        <v>0</v>
      </c>
      <c r="AY15" s="15">
        <f t="shared" si="206"/>
        <v>0</v>
      </c>
      <c r="AZ15" s="15">
        <f>SUMIFS('[1]Budget Execution 2023'!$E:$E,'[1]Budget Execution 2023'!$A:$A,'2023 Consolidated'!AZ1,'[1]Budget Execution 2023'!$C:$C,$A$15)</f>
        <v>0</v>
      </c>
      <c r="BA15" s="15">
        <f>SUMIFS('[1]Budget Execution 2023'!$F:$F,'[1]Budget Execution 2023'!$A:$A,'2023 Consolidated'!AZ1,'[1]Budget Execution 2023'!$C:$C,$A$15)</f>
        <v>0</v>
      </c>
      <c r="BB15" s="15">
        <f>SUMIFS('[1]Budget Execution 2023'!$G:$G,'[1]Budget Execution 2023'!$A:$A,'2023 Consolidated'!AZ1,'[1]Budget Execution 2023'!$C:$C,$A$15)</f>
        <v>0</v>
      </c>
      <c r="BC15" s="15">
        <f t="shared" si="207"/>
        <v>0</v>
      </c>
      <c r="BD15" s="15">
        <f>SUMIFS('[1]Budget Execution 2023'!$E:$E,'[1]Budget Execution 2023'!$A:$A,'2023 Consolidated'!BD1,'[1]Budget Execution 2023'!$C:$C,$A$15)</f>
        <v>0</v>
      </c>
      <c r="BE15" s="15">
        <f>SUMIFS('[1]Budget Execution 2023'!$F:$F,'[1]Budget Execution 2023'!$A:$A,'2023 Consolidated'!BD1,'[1]Budget Execution 2023'!$C:$C,$A$15)</f>
        <v>0</v>
      </c>
      <c r="BF15" s="15">
        <f>SUMIFS('[1]Budget Execution 2023'!$G:$G,'[1]Budget Execution 2023'!$A:$A,'2023 Consolidated'!BD1,'[1]Budget Execution 2023'!$C:$C,$A$15)</f>
        <v>0</v>
      </c>
      <c r="BG15" s="15">
        <f t="shared" si="208"/>
        <v>0</v>
      </c>
      <c r="BH15" s="15">
        <f>SUMIFS('[1]Budget Execution 2023'!$E:$E,'[1]Budget Execution 2023'!$A:$A,'2023 Consolidated'!BH1,'[1]Budget Execution 2023'!$C:$C,$A$15)</f>
        <v>0</v>
      </c>
      <c r="BI15" s="15">
        <f>SUMIFS('[1]Budget Execution 2023'!$F:$F,'[1]Budget Execution 2023'!$A:$A,'2023 Consolidated'!BH1,'[1]Budget Execution 2023'!$C:$C,$A$15)</f>
        <v>0</v>
      </c>
      <c r="BJ15" s="15">
        <f>SUMIFS('[1]Budget Execution 2023'!$G:$G,'[1]Budget Execution 2023'!$A:$A,'2023 Consolidated'!BH1,'[1]Budget Execution 2023'!$C:$C,$A$15)</f>
        <v>0</v>
      </c>
      <c r="BK15" s="15">
        <f t="shared" si="209"/>
        <v>0</v>
      </c>
      <c r="BL15" s="15">
        <f>SUMIFS('[1]Budget Execution 2023'!$E:$E,'[1]Budget Execution 2023'!$A:$A,'2023 Consolidated'!BL1,'[1]Budget Execution 2023'!$C:$C,$A$15)</f>
        <v>0</v>
      </c>
      <c r="BM15" s="15">
        <f>SUMIFS('[1]Budget Execution 2023'!$F:$F,'[1]Budget Execution 2023'!$A:$A,'2023 Consolidated'!BL1,'[1]Budget Execution 2023'!$C:$C,$A$15)</f>
        <v>0</v>
      </c>
      <c r="BN15" s="15">
        <f>SUMIFS('[1]Budget Execution 2023'!$G:$G,'[1]Budget Execution 2023'!$A:$A,'2023 Consolidated'!BL1,'[1]Budget Execution 2023'!$C:$C,$A$15)</f>
        <v>0</v>
      </c>
      <c r="BO15" s="15">
        <f t="shared" si="210"/>
        <v>0</v>
      </c>
      <c r="BP15" s="15">
        <f>SUMIFS('[1]Budget Execution 2023'!$E:$E,'[1]Budget Execution 2023'!$A:$A,'2023 Consolidated'!BP1,'[1]Budget Execution 2023'!$C:$C,$A$15)</f>
        <v>0</v>
      </c>
      <c r="BQ15" s="15">
        <f>SUMIFS('[1]Budget Execution 2023'!$F:$F,'[1]Budget Execution 2023'!$A:$A,'2023 Consolidated'!BP1,'[1]Budget Execution 2023'!$C:$C,$A$15)</f>
        <v>0</v>
      </c>
      <c r="BR15" s="15">
        <f>SUMIFS('[1]Budget Execution 2023'!$G:$G,'[1]Budget Execution 2023'!$A:$A,'2023 Consolidated'!BP1,'[1]Budget Execution 2023'!$C:$C,$A$15)</f>
        <v>0</v>
      </c>
      <c r="BS15" s="15">
        <f t="shared" si="211"/>
        <v>0</v>
      </c>
      <c r="BT15" s="15">
        <f>SUMIFS('[1]Budget Execution 2023'!$E:$E,'[1]Budget Execution 2023'!$A:$A,'2023 Consolidated'!BT1,'[1]Budget Execution 2023'!$C:$C,$A$15)</f>
        <v>0</v>
      </c>
      <c r="BU15" s="15">
        <f>SUMIFS('[1]Budget Execution 2023'!$F:$F,'[1]Budget Execution 2023'!$A:$A,'2023 Consolidated'!BT1,'[1]Budget Execution 2023'!$C:$C,$A$15)</f>
        <v>0</v>
      </c>
      <c r="BV15" s="15">
        <f>SUMIFS('[1]Budget Execution 2023'!$G:$G,'[1]Budget Execution 2023'!$A:$A,'2023 Consolidated'!BT1,'[1]Budget Execution 2023'!$C:$C,$A$15)</f>
        <v>0</v>
      </c>
      <c r="BW15" s="15">
        <f t="shared" si="115"/>
        <v>0</v>
      </c>
      <c r="BX15" s="15">
        <f>SUMIFS('[1]Budget Execution 2023'!$E:$E,'[1]Budget Execution 2023'!$A:$A,'2023 Consolidated'!BX1,'[1]Budget Execution 2023'!$C:$C,$A$15)</f>
        <v>0</v>
      </c>
      <c r="BY15" s="15">
        <f>SUMIFS('[1]Budget Execution 2023'!$F:$F,'[1]Budget Execution 2023'!$A:$A,'2023 Consolidated'!BX1,'[1]Budget Execution 2023'!$C:$C,$A$15)</f>
        <v>0</v>
      </c>
      <c r="BZ15" s="15">
        <f>SUMIFS('[1]Budget Execution 2023'!$G:$G,'[1]Budget Execution 2023'!$A:$A,'2023 Consolidated'!BX1,'[1]Budget Execution 2023'!$C:$C,$A$15)</f>
        <v>0</v>
      </c>
      <c r="CA15" s="15">
        <f t="shared" si="117"/>
        <v>0</v>
      </c>
      <c r="CB15" s="15">
        <f>SUMIFS('[1]Budget Execution 2023'!$E:$E,'[1]Budget Execution 2023'!$A:$A,'2023 Consolidated'!CB1,'[1]Budget Execution 2023'!$C:$C,$A$15)</f>
        <v>0</v>
      </c>
      <c r="CC15" s="15">
        <f>SUMIFS('[1]Budget Execution 2023'!$F:$F,'[1]Budget Execution 2023'!$A:$A,'2023 Consolidated'!CB1,'[1]Budget Execution 2023'!$C:$C,$A$15)</f>
        <v>0</v>
      </c>
      <c r="CD15" s="15">
        <f>SUMIFS('[1]Budget Execution 2023'!$G:$G,'[1]Budget Execution 2023'!$A:$A,'2023 Consolidated'!CB1,'[1]Budget Execution 2023'!$C:$C,$A$15)</f>
        <v>0</v>
      </c>
      <c r="CE15" s="15">
        <f t="shared" si="212"/>
        <v>0</v>
      </c>
      <c r="CF15" s="15">
        <f>SUMIFS('[1]Budget Execution 2023'!$E:$E,'[1]Budget Execution 2023'!$A:$A,'2023 Consolidated'!CF1,'[1]Budget Execution 2023'!$C:$C,$A$15)</f>
        <v>1515675000</v>
      </c>
      <c r="CG15" s="15">
        <f>SUMIFS('[1]Budget Execution 2023'!$F:$F,'[1]Budget Execution 2023'!$A:$A,'2023 Consolidated'!CF1,'[1]Budget Execution 2023'!$C:$C,$A$15)</f>
        <v>1547514399</v>
      </c>
      <c r="CH15" s="15">
        <f>SUMIFS('[1]Budget Execution 2023'!$G:$G,'[1]Budget Execution 2023'!$A:$A,'2023 Consolidated'!CF1,'[1]Budget Execution 2023'!$C:$C,$A$15)</f>
        <v>1534296954.6099999</v>
      </c>
      <c r="CI15" s="15">
        <f t="shared" si="213"/>
        <v>-13217444.390000105</v>
      </c>
      <c r="CJ15" s="15">
        <f>SUMIFS('[1]Budget Execution 2023'!$E:$E,'[1]Budget Execution 2023'!$A:$A,'2023 Consolidated'!CJ1,'[1]Budget Execution 2023'!$C:$C,$A$15)</f>
        <v>0</v>
      </c>
      <c r="CK15" s="15">
        <f>SUMIFS('[1]Budget Execution 2023'!$F:$F,'[1]Budget Execution 2023'!$A:$A,'2023 Consolidated'!CJ1,'[1]Budget Execution 2023'!$C:$C,$A$15)</f>
        <v>0</v>
      </c>
      <c r="CL15" s="15">
        <f>SUMIFS('[1]Budget Execution 2023'!$G:$G,'[1]Budget Execution 2023'!$A:$A,'2023 Consolidated'!CJ1,'[1]Budget Execution 2023'!$C:$C,$A$15)</f>
        <v>0</v>
      </c>
      <c r="CM15" s="15">
        <f t="shared" si="214"/>
        <v>0</v>
      </c>
      <c r="CN15" s="15">
        <f>SUMIFS('[1]Budget Execution 2023'!$E:$E,'[1]Budget Execution 2023'!$A:$A,'2023 Consolidated'!CN1,'[1]Budget Execution 2023'!$C:$C,$A$15)</f>
        <v>0</v>
      </c>
      <c r="CO15" s="15">
        <f>SUMIFS('[1]Budget Execution 2023'!$F:$F,'[1]Budget Execution 2023'!$A:$A,'2023 Consolidated'!CN1,'[1]Budget Execution 2023'!$C:$C,$A$15)</f>
        <v>0</v>
      </c>
      <c r="CP15" s="15">
        <f>SUMIFS('[1]Budget Execution 2023'!$G:$G,'[1]Budget Execution 2023'!$A:$A,'2023 Consolidated'!CN1,'[1]Budget Execution 2023'!$C:$C,$A$15)</f>
        <v>0</v>
      </c>
      <c r="CQ15" s="15">
        <f t="shared" si="215"/>
        <v>0</v>
      </c>
      <c r="CR15" s="15">
        <f>SUMIFS('[1]Budget Execution 2023'!$E:$E,'[1]Budget Execution 2023'!$A:$A,'2023 Consolidated'!CR1,'[1]Budget Execution 2023'!$C:$C,$A$15)</f>
        <v>0</v>
      </c>
      <c r="CS15" s="15">
        <f>SUMIFS('[1]Budget Execution 2023'!$F:$F,'[1]Budget Execution 2023'!$A:$A,'2023 Consolidated'!CR1,'[1]Budget Execution 2023'!$C:$C,$A$15)</f>
        <v>0</v>
      </c>
      <c r="CT15" s="15">
        <f>SUMIFS('[1]Budget Execution 2023'!$G:$G,'[1]Budget Execution 2023'!$A:$A,'2023 Consolidated'!CR1,'[1]Budget Execution 2023'!$C:$C,$A$15)</f>
        <v>0</v>
      </c>
      <c r="CU15" s="15">
        <f t="shared" si="216"/>
        <v>0</v>
      </c>
      <c r="CV15" s="15">
        <f>SUMIFS('[1]Budget Execution 2023'!$E:$E,'[1]Budget Execution 2023'!$A:$A,'2023 Consolidated'!CV1,'[1]Budget Execution 2023'!$C:$C,$A$15)</f>
        <v>0</v>
      </c>
      <c r="CW15" s="15">
        <f>SUMIFS('[1]Budget Execution 2023'!$F:$F,'[1]Budget Execution 2023'!$A:$A,'2023 Consolidated'!CV1,'[1]Budget Execution 2023'!$C:$C,$A$15)</f>
        <v>0</v>
      </c>
      <c r="CX15" s="15">
        <f>SUMIFS('[1]Budget Execution 2023'!$G:$G,'[1]Budget Execution 2023'!$A:$A,'2023 Consolidated'!CV1,'[1]Budget Execution 2023'!$C:$C,$A$15)</f>
        <v>0</v>
      </c>
      <c r="CY15" s="15">
        <f t="shared" si="217"/>
        <v>0</v>
      </c>
      <c r="CZ15" s="15">
        <f>SUMIFS('[1]Budget Execution 2023'!$E:$E,'[1]Budget Execution 2023'!$A:$A,'2023 Consolidated'!CZ1,'[1]Budget Execution 2023'!$C:$C,$A$15)</f>
        <v>0</v>
      </c>
      <c r="DA15" s="15">
        <f>SUMIFS('[1]Budget Execution 2023'!$F:$F,'[1]Budget Execution 2023'!$A:$A,'2023 Consolidated'!CZ1,'[1]Budget Execution 2023'!$C:$C,$A$15)</f>
        <v>0</v>
      </c>
      <c r="DB15" s="15">
        <f>SUMIFS('[1]Budget Execution 2023'!$G:$G,'[1]Budget Execution 2023'!$A:$A,'2023 Consolidated'!CZ1,'[1]Budget Execution 2023'!$C:$C,$A$15)</f>
        <v>0</v>
      </c>
      <c r="DC15" s="15">
        <f t="shared" si="218"/>
        <v>0</v>
      </c>
      <c r="DD15" s="15">
        <f>SUMIFS('[1]Budget Execution 2023'!$E:$E,'[1]Budget Execution 2023'!$A:$A,'2023 Consolidated'!DD1,'[1]Budget Execution 2023'!$C:$C,$A$15)</f>
        <v>0</v>
      </c>
      <c r="DE15" s="15">
        <f>SUMIFS('[1]Budget Execution 2023'!$F:$F,'[1]Budget Execution 2023'!$A:$A,'2023 Consolidated'!DD1,'[1]Budget Execution 2023'!$C:$C,$A$15)</f>
        <v>0</v>
      </c>
      <c r="DF15" s="15">
        <f>SUMIFS('[1]Budget Execution 2023'!$G:$G,'[1]Budget Execution 2023'!$A:$A,'2023 Consolidated'!DD1,'[1]Budget Execution 2023'!$C:$C,$A$15)</f>
        <v>0</v>
      </c>
      <c r="DG15" s="15">
        <f t="shared" si="219"/>
        <v>0</v>
      </c>
      <c r="DH15" s="15">
        <f>SUMIFS('[1]Budget Execution 2023'!$E:$E,'[1]Budget Execution 2023'!$A:$A,'2023 Consolidated'!DH1,'[1]Budget Execution 2023'!$C:$C,$A$15)</f>
        <v>0</v>
      </c>
      <c r="DI15" s="15">
        <f>SUMIFS('[1]Budget Execution 2023'!$F:$F,'[1]Budget Execution 2023'!$A:$A,'2023 Consolidated'!DH1,'[1]Budget Execution 2023'!$C:$C,$A$15)</f>
        <v>0</v>
      </c>
      <c r="DJ15" s="15">
        <f>SUMIFS('[1]Budget Execution 2023'!$G:$G,'[1]Budget Execution 2023'!$A:$A,'2023 Consolidated'!DH1,'[1]Budget Execution 2023'!$C:$C,$A$15)</f>
        <v>0</v>
      </c>
      <c r="DK15" s="15">
        <f t="shared" si="220"/>
        <v>0</v>
      </c>
      <c r="DL15" s="15">
        <f>SUMIFS('[1]Budget Execution 2023'!$E:$E,'[1]Budget Execution 2023'!$A:$A,'2023 Consolidated'!DL1,'[1]Budget Execution 2023'!$C:$C,$A$15)</f>
        <v>0</v>
      </c>
      <c r="DM15" s="15">
        <f>SUMIFS('[1]Budget Execution 2023'!$F:$F,'[1]Budget Execution 2023'!$A:$A,'2023 Consolidated'!DL1,'[1]Budget Execution 2023'!$C:$C,$A$15)</f>
        <v>0</v>
      </c>
      <c r="DN15" s="15">
        <f>SUMIFS('[1]Budget Execution 2023'!$G:$G,'[1]Budget Execution 2023'!$A:$A,'2023 Consolidated'!DL1,'[1]Budget Execution 2023'!$C:$C,$A$15)</f>
        <v>0</v>
      </c>
      <c r="DO15" s="15">
        <f t="shared" si="221"/>
        <v>0</v>
      </c>
      <c r="DP15" s="15">
        <f>SUMIFS('[1]Budget Execution 2023'!$E:$E,'[1]Budget Execution 2023'!$A:$A,'2023 Consolidated'!DP1,'[1]Budget Execution 2023'!$C:$C,$A$15)</f>
        <v>0</v>
      </c>
      <c r="DQ15" s="15">
        <f>SUMIFS('[1]Budget Execution 2023'!$F:$F,'[1]Budget Execution 2023'!$A:$A,'2023 Consolidated'!DP1,'[1]Budget Execution 2023'!$C:$C,$A$15)</f>
        <v>0</v>
      </c>
      <c r="DR15" s="15">
        <f>SUMIFS('[1]Budget Execution 2023'!$G:$G,'[1]Budget Execution 2023'!$A:$A,'2023 Consolidated'!DP1,'[1]Budget Execution 2023'!$C:$C,$A$15)</f>
        <v>0</v>
      </c>
      <c r="DS15" s="15">
        <f t="shared" si="222"/>
        <v>0</v>
      </c>
      <c r="DT15" s="15">
        <f>SUMIFS('[1]Budget Execution 2023'!$E:$E,'[1]Budget Execution 2023'!$A:$A,'2023 Consolidated'!DT1,'[1]Budget Execution 2023'!$C:$C,$A$15)</f>
        <v>0</v>
      </c>
      <c r="DU15" s="15">
        <f>SUMIFS('[1]Budget Execution 2023'!$F:$F,'[1]Budget Execution 2023'!$A:$A,'2023 Consolidated'!DT1,'[1]Budget Execution 2023'!$C:$C,$A$15)</f>
        <v>0</v>
      </c>
      <c r="DV15" s="15">
        <f>SUMIFS('[1]Budget Execution 2023'!$G:$G,'[1]Budget Execution 2023'!$A:$A,'2023 Consolidated'!DT1,'[1]Budget Execution 2023'!$C:$C,$A$15)</f>
        <v>0</v>
      </c>
      <c r="DW15" s="15">
        <f t="shared" si="223"/>
        <v>0</v>
      </c>
      <c r="DX15" s="15">
        <f>SUMIFS('[1]Budget Execution 2023'!$E:$E,'[1]Budget Execution 2023'!$A:$A,'2023 Consolidated'!DX1,'[1]Budget Execution 2023'!$C:$C,$A$15)</f>
        <v>0</v>
      </c>
      <c r="DY15" s="15">
        <f>SUMIFS('[1]Budget Execution 2023'!$F:$F,'[1]Budget Execution 2023'!$A:$A,'2023 Consolidated'!DX1,'[1]Budget Execution 2023'!$C:$C,$A$15)</f>
        <v>0</v>
      </c>
      <c r="DZ15" s="15">
        <f>SUMIFS('[1]Budget Execution 2023'!$G:$G,'[1]Budget Execution 2023'!$A:$A,'2023 Consolidated'!DX1,'[1]Budget Execution 2023'!$C:$C,$A$15)</f>
        <v>0</v>
      </c>
      <c r="EA15" s="15">
        <f t="shared" si="224"/>
        <v>0</v>
      </c>
      <c r="EB15" s="15">
        <f>SUMIFS('[1]Budget Execution 2023'!$E:$E,'[1]Budget Execution 2023'!$A:$A,'2023 Consolidated'!EB1,'[1]Budget Execution 2023'!$C:$C,$A$15)</f>
        <v>0</v>
      </c>
      <c r="EC15" s="15">
        <f>SUMIFS('[1]Budget Execution 2023'!$F:$F,'[1]Budget Execution 2023'!$A:$A,'2023 Consolidated'!EB1,'[1]Budget Execution 2023'!$C:$C,$A$15)</f>
        <v>0</v>
      </c>
      <c r="ED15" s="15">
        <f>SUMIFS('[1]Budget Execution 2023'!$G:$G,'[1]Budget Execution 2023'!$A:$A,'2023 Consolidated'!EB1,'[1]Budget Execution 2023'!$C:$C,$A$15)</f>
        <v>0</v>
      </c>
      <c r="EE15" s="15">
        <f t="shared" si="225"/>
        <v>0</v>
      </c>
      <c r="EF15" s="15">
        <f>SUMIFS('[1]Budget Execution 2023'!$E:$E,'[1]Budget Execution 2023'!$A:$A,'2023 Consolidated'!EF1,'[1]Budget Execution 2023'!$C:$C,$A$15)</f>
        <v>0</v>
      </c>
      <c r="EG15" s="15">
        <f>SUMIFS('[1]Budget Execution 2023'!$F:$F,'[1]Budget Execution 2023'!$A:$A,'2023 Consolidated'!EF1,'[1]Budget Execution 2023'!$C:$C,$A$15)</f>
        <v>0</v>
      </c>
      <c r="EH15" s="15">
        <f>SUMIFS('[1]Budget Execution 2023'!$G:$G,'[1]Budget Execution 2023'!$A:$A,'2023 Consolidated'!EF1,'[1]Budget Execution 2023'!$C:$C,$A$15)</f>
        <v>0</v>
      </c>
      <c r="EI15" s="15">
        <f t="shared" si="226"/>
        <v>0</v>
      </c>
      <c r="EJ15" s="15">
        <f>SUMIFS('[1]Budget Execution 2023'!$E:$E,'[1]Budget Execution 2023'!$A:$A,'2023 Consolidated'!EJ1,'[1]Budget Execution 2023'!$C:$C,$A$15)</f>
        <v>0</v>
      </c>
      <c r="EK15" s="15">
        <f>SUMIFS('[1]Budget Execution 2023'!$F:$F,'[1]Budget Execution 2023'!$A:$A,'2023 Consolidated'!EJ1,'[1]Budget Execution 2023'!$C:$C,$A$15)</f>
        <v>0</v>
      </c>
      <c r="EL15" s="15">
        <f>SUMIFS('[1]Budget Execution 2023'!$G:$G,'[1]Budget Execution 2023'!$A:$A,'2023 Consolidated'!EJ1,'[1]Budget Execution 2023'!$C:$C,$A$15)</f>
        <v>0</v>
      </c>
      <c r="EM15" s="15">
        <f t="shared" si="227"/>
        <v>0</v>
      </c>
      <c r="EN15" s="15">
        <f>SUMIFS('[1]Budget Execution 2023'!$E:$E,'[1]Budget Execution 2023'!$A:$A,'2023 Consolidated'!EN1,'[1]Budget Execution 2023'!$C:$C,$A$15)</f>
        <v>0</v>
      </c>
      <c r="EO15" s="15">
        <f>SUMIFS('[1]Budget Execution 2023'!$F:$F,'[1]Budget Execution 2023'!$A:$A,'2023 Consolidated'!EN1,'[1]Budget Execution 2023'!$C:$C,$A$15)</f>
        <v>0</v>
      </c>
      <c r="EP15" s="15">
        <f>SUMIFS('[1]Budget Execution 2023'!$G:$G,'[1]Budget Execution 2023'!$A:$A,'2023 Consolidated'!EN1,'[1]Budget Execution 2023'!$C:$C,$A$15)</f>
        <v>0</v>
      </c>
      <c r="EQ15" s="15">
        <f t="shared" si="228"/>
        <v>0</v>
      </c>
      <c r="ER15" s="15">
        <f>SUMIFS('[1]Budget Execution 2023'!$E:$E,'[1]Budget Execution 2023'!$A:$A,'2023 Consolidated'!ER1,'[1]Budget Execution 2023'!$C:$C,$A$15)</f>
        <v>0</v>
      </c>
      <c r="ES15" s="15">
        <f>SUMIFS('[1]Budget Execution 2023'!$F:$F,'[1]Budget Execution 2023'!$A:$A,'2023 Consolidated'!ER1,'[1]Budget Execution 2023'!$C:$C,$A$15)</f>
        <v>0</v>
      </c>
      <c r="ET15" s="15">
        <f>SUMIFS('[1]Budget Execution 2023'!$G:$G,'[1]Budget Execution 2023'!$A:$A,'2023 Consolidated'!ER1,'[1]Budget Execution 2023'!$C:$C,$A$15)</f>
        <v>0</v>
      </c>
      <c r="EU15" s="15">
        <f t="shared" si="229"/>
        <v>0</v>
      </c>
      <c r="EV15" s="15">
        <f>SUMIFS('[1]Budget Execution 2023'!$E:$E,'[1]Budget Execution 2023'!$A:$A,'2023 Consolidated'!EV1,'[1]Budget Execution 2023'!$C:$C,$A$15)</f>
        <v>0</v>
      </c>
      <c r="EW15" s="15">
        <f>SUMIFS('[1]Budget Execution 2023'!$F:$F,'[1]Budget Execution 2023'!$A:$A,'2023 Consolidated'!EV1,'[1]Budget Execution 2023'!$C:$C,$A$15)</f>
        <v>0</v>
      </c>
      <c r="EX15" s="15">
        <f>SUMIFS('[1]Budget Execution 2023'!$G:$G,'[1]Budget Execution 2023'!$A:$A,'2023 Consolidated'!EV1,'[1]Budget Execution 2023'!$C:$C,$A$15)</f>
        <v>0</v>
      </c>
      <c r="EY15" s="15">
        <f t="shared" si="230"/>
        <v>0</v>
      </c>
      <c r="EZ15" s="15">
        <f>SUMIFS('[1]Budget Execution 2023'!$E:$E,'[1]Budget Execution 2023'!$A:$A,'2023 Consolidated'!EZ1,'[1]Budget Execution 2023'!$C:$C,$A$15)</f>
        <v>0</v>
      </c>
      <c r="FA15" s="15">
        <f>SUMIFS('[1]Budget Execution 2023'!$F:$F,'[1]Budget Execution 2023'!$A:$A,'2023 Consolidated'!EZ1,'[1]Budget Execution 2023'!$C:$C,$A$15)</f>
        <v>0</v>
      </c>
      <c r="FB15" s="15">
        <f>SUMIFS('[1]Budget Execution 2023'!$G:$G,'[1]Budget Execution 2023'!$A:$A,'2023 Consolidated'!EZ1,'[1]Budget Execution 2023'!$C:$C,$A$15)</f>
        <v>0</v>
      </c>
      <c r="FC15" s="15">
        <f t="shared" si="231"/>
        <v>0</v>
      </c>
      <c r="FD15" s="15">
        <f>SUMIFS('[1]Budget Execution 2023'!$E:$E,'[1]Budget Execution 2023'!$A:$A,'2023 Consolidated'!FD1,'[1]Budget Execution 2023'!$C:$C,$A$15)</f>
        <v>0</v>
      </c>
      <c r="FE15" s="15">
        <f>SUMIFS('[1]Budget Execution 2023'!$F:$F,'[1]Budget Execution 2023'!$A:$A,'2023 Consolidated'!FD1,'[1]Budget Execution 2023'!$C:$C,$A$15)</f>
        <v>0</v>
      </c>
      <c r="FF15" s="15">
        <f>SUMIFS('[1]Budget Execution 2023'!$G:$G,'[1]Budget Execution 2023'!$A:$A,'2023 Consolidated'!FD1,'[1]Budget Execution 2023'!$C:$C,$A$15)</f>
        <v>0</v>
      </c>
      <c r="FG15" s="15">
        <f t="shared" si="232"/>
        <v>0</v>
      </c>
      <c r="FH15" s="15">
        <f>SUMIFS('[1]Budget Execution 2023'!$E:$E,'[1]Budget Execution 2023'!$A:$A,'2023 Consolidated'!FH1,'[1]Budget Execution 2023'!$C:$C,$A$15)</f>
        <v>0</v>
      </c>
      <c r="FI15" s="15">
        <f>SUMIFS('[1]Budget Execution 2023'!$F:$F,'[1]Budget Execution 2023'!$A:$A,'2023 Consolidated'!FH1,'[1]Budget Execution 2023'!$C:$C,$A$15)</f>
        <v>0</v>
      </c>
      <c r="FJ15" s="15">
        <f>SUMIFS('[1]Budget Execution 2023'!$G:$G,'[1]Budget Execution 2023'!$A:$A,'2023 Consolidated'!FH1,'[1]Budget Execution 2023'!$C:$C,$A$15)</f>
        <v>0</v>
      </c>
      <c r="FK15" s="15">
        <f t="shared" si="233"/>
        <v>0</v>
      </c>
      <c r="FL15" s="15">
        <f>SUMIFS('[1]Budget Execution 2023'!$E:$E,'[1]Budget Execution 2023'!$A:$A,'2023 Consolidated'!FL1,'[1]Budget Execution 2023'!$C:$C,$A$15)</f>
        <v>0</v>
      </c>
      <c r="FM15" s="15">
        <f>SUMIFS('[1]Budget Execution 2023'!$F:$F,'[1]Budget Execution 2023'!$A:$A,'2023 Consolidated'!FL1,'[1]Budget Execution 2023'!$C:$C,$A$15)</f>
        <v>0</v>
      </c>
      <c r="FN15" s="15">
        <f>SUMIFS('[1]Budget Execution 2023'!$G:$G,'[1]Budget Execution 2023'!$A:$A,'2023 Consolidated'!FL1,'[1]Budget Execution 2023'!$C:$C,$A$15)</f>
        <v>0</v>
      </c>
      <c r="FO15" s="15">
        <f t="shared" si="234"/>
        <v>0</v>
      </c>
      <c r="FP15" s="15">
        <f>SUMIFS('[1]Budget Execution 2023'!$E:$E,'[1]Budget Execution 2023'!$A:$A,'2023 Consolidated'!FP1,'[1]Budget Execution 2023'!$C:$C,$A$15)</f>
        <v>0</v>
      </c>
      <c r="FQ15" s="15">
        <f>SUMIFS('[1]Budget Execution 2023'!$F:$F,'[1]Budget Execution 2023'!$A:$A,'2023 Consolidated'!FP1,'[1]Budget Execution 2023'!$C:$C,$A$15)</f>
        <v>0</v>
      </c>
      <c r="FR15" s="15">
        <f>SUMIFS('[1]Budget Execution 2023'!$G:$G,'[1]Budget Execution 2023'!$A:$A,'2023 Consolidated'!FP1,'[1]Budget Execution 2023'!$C:$C,$A$15)</f>
        <v>0</v>
      </c>
      <c r="FS15" s="15">
        <f t="shared" si="235"/>
        <v>0</v>
      </c>
      <c r="FT15" s="15">
        <f>SUMIFS('[1]Budget Execution 2023'!$E:$E,'[1]Budget Execution 2023'!$A:$A,'2023 Consolidated'!FT1,'[1]Budget Execution 2023'!$C:$C,$A$15)</f>
        <v>0</v>
      </c>
      <c r="FU15" s="15">
        <f>SUMIFS('[1]Budget Execution 2023'!$F:$F,'[1]Budget Execution 2023'!$A:$A,'2023 Consolidated'!FT1,'[1]Budget Execution 2023'!$C:$C,$A$15)</f>
        <v>0</v>
      </c>
      <c r="FV15" s="15">
        <f>SUMIFS('[1]Budget Execution 2023'!$G:$G,'[1]Budget Execution 2023'!$A:$A,'2023 Consolidated'!FT1,'[1]Budget Execution 2023'!$C:$C,$A$15)</f>
        <v>0</v>
      </c>
      <c r="FW15" s="15">
        <f t="shared" si="236"/>
        <v>0</v>
      </c>
      <c r="FX15" s="15">
        <f>SUMIFS('[1]Budget Execution 2023'!$E:$E,'[1]Budget Execution 2023'!$A:$A,'2023 Consolidated'!FX1,'[1]Budget Execution 2023'!$C:$C,$A$15)</f>
        <v>0</v>
      </c>
      <c r="FY15" s="15">
        <f>SUMIFS('[1]Budget Execution 2023'!$F:$F,'[1]Budget Execution 2023'!$A:$A,'2023 Consolidated'!FX1,'[1]Budget Execution 2023'!$C:$C,$A$15)</f>
        <v>0</v>
      </c>
      <c r="FZ15" s="15">
        <f>SUMIFS('[1]Budget Execution 2023'!$G:$G,'[1]Budget Execution 2023'!$A:$A,'2023 Consolidated'!FX1,'[1]Budget Execution 2023'!$C:$C,$A$15)</f>
        <v>0</v>
      </c>
      <c r="GA15" s="15">
        <f t="shared" si="237"/>
        <v>0</v>
      </c>
      <c r="GB15" s="15">
        <f>SUMIFS('[1]Budget Execution 2023'!$E:$E,'[1]Budget Execution 2023'!$A:$A,'2023 Consolidated'!GB1,'[1]Budget Execution 2023'!$C:$C,$A$15)</f>
        <v>0</v>
      </c>
      <c r="GC15" s="15">
        <f>SUMIFS('[1]Budget Execution 2023'!$F:$F,'[1]Budget Execution 2023'!$A:$A,'2023 Consolidated'!GB1,'[1]Budget Execution 2023'!$C:$C,$A$15)</f>
        <v>0</v>
      </c>
      <c r="GD15" s="15">
        <f>SUMIFS('[1]Budget Execution 2023'!$G:$G,'[1]Budget Execution 2023'!$A:$A,'2023 Consolidated'!GB1,'[1]Budget Execution 2023'!$C:$C,$A$15)</f>
        <v>0</v>
      </c>
      <c r="GE15" s="15">
        <f t="shared" si="238"/>
        <v>0</v>
      </c>
      <c r="GF15" s="15">
        <f>SUMIFS('[1]Budget Execution 2023'!$E:$E,'[1]Budget Execution 2023'!$A:$A,'2023 Consolidated'!GF1,'[1]Budget Execution 2023'!$C:$C,$A$15)</f>
        <v>0</v>
      </c>
      <c r="GG15" s="15">
        <f>SUMIFS('[1]Budget Execution 2023'!$F:$F,'[1]Budget Execution 2023'!$A:$A,'2023 Consolidated'!GF1,'[1]Budget Execution 2023'!$C:$C,$A$15)</f>
        <v>0</v>
      </c>
      <c r="GH15" s="15">
        <f>SUMIFS('[1]Budget Execution 2023'!$G:$G,'[1]Budget Execution 2023'!$A:$A,'2023 Consolidated'!GF1,'[1]Budget Execution 2023'!$C:$C,$A$15)</f>
        <v>0</v>
      </c>
      <c r="GI15" s="15">
        <f t="shared" si="239"/>
        <v>0</v>
      </c>
      <c r="GJ15" s="15">
        <f>SUMIFS('[1]Budget Execution 2023'!$E:$E,'[1]Budget Execution 2023'!$A:$A,'2023 Consolidated'!GJ1,'[1]Budget Execution 2023'!$C:$C,$A$15)</f>
        <v>0</v>
      </c>
      <c r="GK15" s="15">
        <f>SUMIFS('[1]Budget Execution 2023'!$F:$F,'[1]Budget Execution 2023'!$A:$A,'2023 Consolidated'!GJ1,'[1]Budget Execution 2023'!$C:$C,$A$15)</f>
        <v>0</v>
      </c>
      <c r="GL15" s="15">
        <f>SUMIFS('[1]Budget Execution 2023'!$G:$G,'[1]Budget Execution 2023'!$A:$A,'2023 Consolidated'!GJ1,'[1]Budget Execution 2023'!$C:$C,$A$15)</f>
        <v>0</v>
      </c>
      <c r="GM15" s="15">
        <f t="shared" si="240"/>
        <v>0</v>
      </c>
      <c r="GN15" s="15">
        <f>SUMIFS('[1]Budget Execution 2023'!$E:$E,'[1]Budget Execution 2023'!$A:$A,'2023 Consolidated'!GN1,'[1]Budget Execution 2023'!$C:$C,$A$15)</f>
        <v>0</v>
      </c>
      <c r="GO15" s="15">
        <f>SUMIFS('[1]Budget Execution 2023'!$F:$F,'[1]Budget Execution 2023'!$A:$A,'2023 Consolidated'!GN1,'[1]Budget Execution 2023'!$C:$C,$A$15)</f>
        <v>0</v>
      </c>
      <c r="GP15" s="15">
        <f>SUMIFS('[1]Budget Execution 2023'!$G:$G,'[1]Budget Execution 2023'!$A:$A,'2023 Consolidated'!GN1,'[1]Budget Execution 2023'!$C:$C,$A$15)</f>
        <v>0</v>
      </c>
      <c r="GQ15" s="15">
        <f t="shared" si="241"/>
        <v>0</v>
      </c>
      <c r="GR15" s="15">
        <f>SUMIFS('[1]Budget Execution 2023'!$E:$E,'[1]Budget Execution 2023'!$A:$A,'2023 Consolidated'!GR1,'[1]Budget Execution 2023'!$C:$C,$A$15)</f>
        <v>0</v>
      </c>
      <c r="GS15" s="15">
        <f>SUMIFS('[1]Budget Execution 2023'!$F:$F,'[1]Budget Execution 2023'!$A:$A,'2023 Consolidated'!GR1,'[1]Budget Execution 2023'!$C:$C,$A$15)</f>
        <v>0</v>
      </c>
      <c r="GT15" s="15">
        <f>SUMIFS('[1]Budget Execution 2023'!$G:$G,'[1]Budget Execution 2023'!$A:$A,'2023 Consolidated'!GR1,'[1]Budget Execution 2023'!$C:$C,$A$15)</f>
        <v>0</v>
      </c>
      <c r="GU15" s="15">
        <f t="shared" si="242"/>
        <v>0</v>
      </c>
    </row>
    <row r="16" spans="1:203" s="2" customFormat="1" ht="30" customHeight="1" thickBot="1" x14ac:dyDescent="0.4">
      <c r="A16" s="14" t="s">
        <v>40</v>
      </c>
      <c r="B16" s="5" t="s">
        <v>9</v>
      </c>
      <c r="C16"/>
      <c r="D16" s="15">
        <f t="shared" si="198"/>
        <v>3292138000</v>
      </c>
      <c r="E16" s="15">
        <f>SUMIF($H$3:$GU$3,$E$3,H16:GU16)</f>
        <v>3337884742.5599999</v>
      </c>
      <c r="F16" s="15">
        <f>SUMIF($H$3:$GU$3,$F$3,H16:GU16)</f>
        <v>3337021063.96</v>
      </c>
      <c r="G16" s="15">
        <f t="shared" si="95"/>
        <v>-863678.59999990463</v>
      </c>
      <c r="H16" s="15">
        <f>SUMIFS('[1]Budget Execution 2023'!$E:$E,'[1]Budget Execution 2023'!$A:$A,'2023 Consolidated'!H1,'[1]Budget Execution 2023'!$C:$C,$A$16)</f>
        <v>200000000</v>
      </c>
      <c r="I16" s="15">
        <f>SUMIFS('[1]Budget Execution 2023'!$F:$F,'[1]Budget Execution 2023'!$A:$A,'2023 Consolidated'!H1,'[1]Budget Execution 2023'!$C:$C,$A$16)</f>
        <v>200000000</v>
      </c>
      <c r="J16" s="15">
        <f>SUMIFS('[1]Budget Execution 2023'!$G:$G,'[1]Budget Execution 2023'!$A:$A,'2023 Consolidated'!H1,'[1]Budget Execution 2023'!$C:$C,$A$16)</f>
        <v>200000000</v>
      </c>
      <c r="K16" s="15">
        <f t="shared" si="97"/>
        <v>0</v>
      </c>
      <c r="L16" s="15">
        <f>SUMIFS('[1]Budget Execution 2023'!$E:$E,'[1]Budget Execution 2023'!$A:$A,'2023 Consolidated'!L1,'[1]Budget Execution 2023'!$C:$C,$A$16)</f>
        <v>4550000</v>
      </c>
      <c r="M16" s="15">
        <f>SUMIFS('[1]Budget Execution 2023'!$F:$F,'[1]Budget Execution 2023'!$A:$A,'2023 Consolidated'!L1,'[1]Budget Execution 2023'!$C:$C,$A$16)</f>
        <v>4550000</v>
      </c>
      <c r="N16" s="15">
        <f>SUMIFS('[1]Budget Execution 2023'!$G:$G,'[1]Budget Execution 2023'!$A:$A,'2023 Consolidated'!L1,'[1]Budget Execution 2023'!$C:$C,$A$16)</f>
        <v>4550000</v>
      </c>
      <c r="O16" s="15">
        <f t="shared" si="99"/>
        <v>0</v>
      </c>
      <c r="P16" s="15">
        <f>SUMIFS('[1]Budget Execution 2023'!$E:$E,'[1]Budget Execution 2023'!$A:$A,'2023 Consolidated'!P1,'[1]Budget Execution 2023'!$C:$C,$A$16)</f>
        <v>0</v>
      </c>
      <c r="Q16" s="15">
        <f>SUMIFS('[1]Budget Execution 2023'!$F:$F,'[1]Budget Execution 2023'!$A:$A,'2023 Consolidated'!P1,'[1]Budget Execution 2023'!$C:$C,$A$16)</f>
        <v>0</v>
      </c>
      <c r="R16" s="15">
        <f>SUMIFS('[1]Budget Execution 2023'!$G:$G,'[1]Budget Execution 2023'!$A:$A,'2023 Consolidated'!P1,'[1]Budget Execution 2023'!$C:$C,$A$16)</f>
        <v>0</v>
      </c>
      <c r="S16" s="15">
        <f t="shared" si="101"/>
        <v>0</v>
      </c>
      <c r="T16" s="15">
        <f>SUMIFS('[1]Budget Execution 2023'!$E:$E,'[1]Budget Execution 2023'!$A:$A,'2023 Consolidated'!T1,'[1]Budget Execution 2023'!$C:$C,$A$16)</f>
        <v>0</v>
      </c>
      <c r="U16" s="15">
        <f>SUMIFS('[1]Budget Execution 2023'!$F:$F,'[1]Budget Execution 2023'!$A:$A,'2023 Consolidated'!T1,'[1]Budget Execution 2023'!$C:$C,$A$16)</f>
        <v>0</v>
      </c>
      <c r="V16" s="15">
        <f>SUMIFS('[1]Budget Execution 2023'!$G:$G,'[1]Budget Execution 2023'!$A:$A,'2023 Consolidated'!T1,'[1]Budget Execution 2023'!$C:$C,$A$16)</f>
        <v>0</v>
      </c>
      <c r="W16" s="15">
        <f t="shared" si="199"/>
        <v>0</v>
      </c>
      <c r="X16" s="15">
        <f>SUMIFS('[1]Budget Execution 2023'!$E:$E,'[1]Budget Execution 2023'!$A:$A,'2023 Consolidated'!X1,'[1]Budget Execution 2023'!$C:$C,$A$16)</f>
        <v>0</v>
      </c>
      <c r="Y16" s="15">
        <f>SUMIFS('[1]Budget Execution 2023'!$F:$F,'[1]Budget Execution 2023'!$A:$A,'2023 Consolidated'!X1,'[1]Budget Execution 2023'!$C:$C,$A$16)</f>
        <v>0</v>
      </c>
      <c r="Z16" s="15">
        <f>SUMIFS('[1]Budget Execution 2023'!$G:$G,'[1]Budget Execution 2023'!$A:$A,'2023 Consolidated'!X1,'[1]Budget Execution 2023'!$C:$C,$A$16)</f>
        <v>0</v>
      </c>
      <c r="AA16" s="15">
        <f t="shared" si="200"/>
        <v>0</v>
      </c>
      <c r="AB16" s="15">
        <f>SUMIFS('[1]Budget Execution 2023'!$E:$E,'[1]Budget Execution 2023'!$A:$A,'2023 Consolidated'!AB1,'[1]Budget Execution 2023'!$C:$C,$A$16)</f>
        <v>0</v>
      </c>
      <c r="AC16" s="15">
        <f>SUMIFS('[1]Budget Execution 2023'!$F:$F,'[1]Budget Execution 2023'!$A:$A,'2023 Consolidated'!AB1,'[1]Budget Execution 2023'!$C:$C,$A$16)</f>
        <v>0</v>
      </c>
      <c r="AD16" s="15">
        <f>SUMIFS('[1]Budget Execution 2023'!$G:$G,'[1]Budget Execution 2023'!$A:$A,'2023 Consolidated'!AB1,'[1]Budget Execution 2023'!$C:$C,$A$16)</f>
        <v>0</v>
      </c>
      <c r="AE16" s="15">
        <f t="shared" si="201"/>
        <v>0</v>
      </c>
      <c r="AF16" s="15">
        <f>SUMIFS('[1]Budget Execution 2023'!$E:$E,'[1]Budget Execution 2023'!$A:$A,'2023 Consolidated'!AF1,'[1]Budget Execution 2023'!$C:$C,$A$16)</f>
        <v>1000000</v>
      </c>
      <c r="AG16" s="15">
        <f>SUMIFS('[1]Budget Execution 2023'!$F:$F,'[1]Budget Execution 2023'!$A:$A,'2023 Consolidated'!AF1,'[1]Budget Execution 2023'!$C:$C,$A$16)</f>
        <v>15000000</v>
      </c>
      <c r="AH16" s="15">
        <f>SUMIFS('[1]Budget Execution 2023'!$G:$G,'[1]Budget Execution 2023'!$A:$A,'2023 Consolidated'!AF1,'[1]Budget Execution 2023'!$C:$C,$A$16)</f>
        <v>15000000</v>
      </c>
      <c r="AI16" s="15">
        <f t="shared" si="202"/>
        <v>0</v>
      </c>
      <c r="AJ16" s="15">
        <f>SUMIFS('[1]Budget Execution 2023'!$E:$E,'[1]Budget Execution 2023'!$A:$A,'2023 Consolidated'!AJ1,'[1]Budget Execution 2023'!$C:$C,$A$16)</f>
        <v>0</v>
      </c>
      <c r="AK16" s="15">
        <f>SUMIFS('[1]Budget Execution 2023'!$F:$F,'[1]Budget Execution 2023'!$A:$A,'2023 Consolidated'!AJ1,'[1]Budget Execution 2023'!$C:$C,$A$16)</f>
        <v>0</v>
      </c>
      <c r="AL16" s="15">
        <f>SUMIFS('[1]Budget Execution 2023'!$G:$G,'[1]Budget Execution 2023'!$A:$A,'2023 Consolidated'!AJ1,'[1]Budget Execution 2023'!$C:$C,$A$16)</f>
        <v>0</v>
      </c>
      <c r="AM16" s="15">
        <f t="shared" si="203"/>
        <v>0</v>
      </c>
      <c r="AN16" s="15">
        <f>SUMIFS('[1]Budget Execution 2023'!$E:$E,'[1]Budget Execution 2023'!$A:$A,'2023 Consolidated'!AN1,'[1]Budget Execution 2023'!$C:$C,$A$16)</f>
        <v>0</v>
      </c>
      <c r="AO16" s="15">
        <f>SUMIFS('[1]Budget Execution 2023'!$F:$F,'[1]Budget Execution 2023'!$A:$A,'2023 Consolidated'!AN1,'[1]Budget Execution 2023'!$C:$C,$A$16)</f>
        <v>0</v>
      </c>
      <c r="AP16" s="15">
        <f>SUMIFS('[1]Budget Execution 2023'!$G:$G,'[1]Budget Execution 2023'!$A:$A,'2023 Consolidated'!AN1,'[1]Budget Execution 2023'!$C:$C,$A$16)</f>
        <v>0</v>
      </c>
      <c r="AQ16" s="15">
        <f t="shared" si="204"/>
        <v>0</v>
      </c>
      <c r="AR16" s="15">
        <f>SUMIFS('[1]Budget Execution 2023'!$E:$E,'[1]Budget Execution 2023'!$A:$A,'2023 Consolidated'!AR1,'[1]Budget Execution 2023'!$C:$C,$A$16)</f>
        <v>0</v>
      </c>
      <c r="AS16" s="15">
        <f>SUMIFS('[1]Budget Execution 2023'!$F:$F,'[1]Budget Execution 2023'!$A:$A,'2023 Consolidated'!AR1,'[1]Budget Execution 2023'!$C:$C,$A$16)</f>
        <v>0</v>
      </c>
      <c r="AT16" s="15">
        <f>SUMIFS('[1]Budget Execution 2023'!$G:$G,'[1]Budget Execution 2023'!$A:$A,'2023 Consolidated'!AR1,'[1]Budget Execution 2023'!$C:$C,$A$16)</f>
        <v>0</v>
      </c>
      <c r="AU16" s="15">
        <f t="shared" si="205"/>
        <v>0</v>
      </c>
      <c r="AV16" s="15">
        <f>SUMIFS('[1]Budget Execution 2023'!$E:$E,'[1]Budget Execution 2023'!$A:$A,'2023 Consolidated'!AV1,'[1]Budget Execution 2023'!$C:$C,$A$16)</f>
        <v>0</v>
      </c>
      <c r="AW16" s="15">
        <f>SUMIFS('[1]Budget Execution 2023'!$F:$F,'[1]Budget Execution 2023'!$A:$A,'2023 Consolidated'!AV1,'[1]Budget Execution 2023'!$C:$C,$A$16)</f>
        <v>0</v>
      </c>
      <c r="AX16" s="15">
        <f>SUMIFS('[1]Budget Execution 2023'!$G:$G,'[1]Budget Execution 2023'!$A:$A,'2023 Consolidated'!AV1,'[1]Budget Execution 2023'!$C:$C,$A$16)</f>
        <v>0</v>
      </c>
      <c r="AY16" s="15">
        <f t="shared" si="206"/>
        <v>0</v>
      </c>
      <c r="AZ16" s="15">
        <f>SUMIFS('[1]Budget Execution 2023'!$E:$E,'[1]Budget Execution 2023'!$A:$A,'2023 Consolidated'!AZ1,'[1]Budget Execution 2023'!$C:$C,$A$16)</f>
        <v>0</v>
      </c>
      <c r="BA16" s="15">
        <f>SUMIFS('[1]Budget Execution 2023'!$F:$F,'[1]Budget Execution 2023'!$A:$A,'2023 Consolidated'!AZ1,'[1]Budget Execution 2023'!$C:$C,$A$16)</f>
        <v>0</v>
      </c>
      <c r="BB16" s="15">
        <f>SUMIFS('[1]Budget Execution 2023'!$G:$G,'[1]Budget Execution 2023'!$A:$A,'2023 Consolidated'!AZ1,'[1]Budget Execution 2023'!$C:$C,$A$16)</f>
        <v>0</v>
      </c>
      <c r="BC16" s="15">
        <f t="shared" si="207"/>
        <v>0</v>
      </c>
      <c r="BD16" s="15">
        <f>SUMIFS('[1]Budget Execution 2023'!$E:$E,'[1]Budget Execution 2023'!$A:$A,'2023 Consolidated'!BD1,'[1]Budget Execution 2023'!$C:$C,$A$16)</f>
        <v>0</v>
      </c>
      <c r="BE16" s="15">
        <f>SUMIFS('[1]Budget Execution 2023'!$F:$F,'[1]Budget Execution 2023'!$A:$A,'2023 Consolidated'!BD1,'[1]Budget Execution 2023'!$C:$C,$A$16)</f>
        <v>0</v>
      </c>
      <c r="BF16" s="15">
        <f>SUMIFS('[1]Budget Execution 2023'!$G:$G,'[1]Budget Execution 2023'!$A:$A,'2023 Consolidated'!BD1,'[1]Budget Execution 2023'!$C:$C,$A$16)</f>
        <v>0</v>
      </c>
      <c r="BG16" s="15">
        <f t="shared" si="208"/>
        <v>0</v>
      </c>
      <c r="BH16" s="15">
        <f>SUMIFS('[1]Budget Execution 2023'!$E:$E,'[1]Budget Execution 2023'!$A:$A,'2023 Consolidated'!BH1,'[1]Budget Execution 2023'!$C:$C,$A$16)</f>
        <v>0</v>
      </c>
      <c r="BI16" s="15">
        <f>SUMIFS('[1]Budget Execution 2023'!$F:$F,'[1]Budget Execution 2023'!$A:$A,'2023 Consolidated'!BH1,'[1]Budget Execution 2023'!$C:$C,$A$16)</f>
        <v>0</v>
      </c>
      <c r="BJ16" s="15">
        <f>SUMIFS('[1]Budget Execution 2023'!$G:$G,'[1]Budget Execution 2023'!$A:$A,'2023 Consolidated'!BH1,'[1]Budget Execution 2023'!$C:$C,$A$16)</f>
        <v>0</v>
      </c>
      <c r="BK16" s="15">
        <f t="shared" si="209"/>
        <v>0</v>
      </c>
      <c r="BL16" s="15">
        <f>SUMIFS('[1]Budget Execution 2023'!$E:$E,'[1]Budget Execution 2023'!$A:$A,'2023 Consolidated'!BL1,'[1]Budget Execution 2023'!$C:$C,$A$16)</f>
        <v>11780000</v>
      </c>
      <c r="BM16" s="15">
        <f>SUMIFS('[1]Budget Execution 2023'!$F:$F,'[1]Budget Execution 2023'!$A:$A,'2023 Consolidated'!BL1,'[1]Budget Execution 2023'!$C:$C,$A$16)</f>
        <v>11780000</v>
      </c>
      <c r="BN16" s="15">
        <f>SUMIFS('[1]Budget Execution 2023'!$G:$G,'[1]Budget Execution 2023'!$A:$A,'2023 Consolidated'!BL1,'[1]Budget Execution 2023'!$C:$C,$A$16)</f>
        <v>11600068.27</v>
      </c>
      <c r="BO16" s="15">
        <f t="shared" si="210"/>
        <v>-179931.73000000045</v>
      </c>
      <c r="BP16" s="15">
        <f>SUMIFS('[1]Budget Execution 2023'!$E:$E,'[1]Budget Execution 2023'!$A:$A,'2023 Consolidated'!BP1,'[1]Budget Execution 2023'!$C:$C,$A$16)</f>
        <v>2921008000</v>
      </c>
      <c r="BQ16" s="15">
        <f>SUMIFS('[1]Budget Execution 2023'!$F:$F,'[1]Budget Execution 2023'!$A:$A,'2023 Consolidated'!BP1,'[1]Budget Execution 2023'!$C:$C,$A$16)</f>
        <v>2948954742.5599999</v>
      </c>
      <c r="BR16" s="15">
        <f>SUMIFS('[1]Budget Execution 2023'!$G:$G,'[1]Budget Execution 2023'!$A:$A,'2023 Consolidated'!BP1,'[1]Budget Execution 2023'!$C:$C,$A$16)</f>
        <v>2948270995.6900001</v>
      </c>
      <c r="BS16" s="15">
        <f t="shared" si="211"/>
        <v>-683746.86999988556</v>
      </c>
      <c r="BT16" s="15">
        <f>SUMIFS('[1]Budget Execution 2023'!$E:$E,'[1]Budget Execution 2023'!$A:$A,'2023 Consolidated'!BT1,'[1]Budget Execution 2023'!$C:$C,$A$16)</f>
        <v>0</v>
      </c>
      <c r="BU16" s="15">
        <f>SUMIFS('[1]Budget Execution 2023'!$F:$F,'[1]Budget Execution 2023'!$A:$A,'2023 Consolidated'!BT1,'[1]Budget Execution 2023'!$C:$C,$A$16)</f>
        <v>0</v>
      </c>
      <c r="BV16" s="15">
        <f>SUMIFS('[1]Budget Execution 2023'!$G:$G,'[1]Budget Execution 2023'!$A:$A,'2023 Consolidated'!BT1,'[1]Budget Execution 2023'!$C:$C,$A$16)</f>
        <v>0</v>
      </c>
      <c r="BW16" s="15">
        <f t="shared" si="115"/>
        <v>0</v>
      </c>
      <c r="BX16" s="15">
        <f>SUMIFS('[1]Budget Execution 2023'!$E:$E,'[1]Budget Execution 2023'!$A:$A,'2023 Consolidated'!BX1,'[1]Budget Execution 2023'!$C:$C,$A$16)</f>
        <v>0</v>
      </c>
      <c r="BY16" s="15">
        <f>SUMIFS('[1]Budget Execution 2023'!$F:$F,'[1]Budget Execution 2023'!$A:$A,'2023 Consolidated'!BX1,'[1]Budget Execution 2023'!$C:$C,$A$16)</f>
        <v>0</v>
      </c>
      <c r="BZ16" s="15">
        <f>SUMIFS('[1]Budget Execution 2023'!$G:$G,'[1]Budget Execution 2023'!$A:$A,'2023 Consolidated'!BX1,'[1]Budget Execution 2023'!$C:$C,$A$16)</f>
        <v>0</v>
      </c>
      <c r="CA16" s="15">
        <f t="shared" si="117"/>
        <v>0</v>
      </c>
      <c r="CB16" s="15">
        <f>SUMIFS('[1]Budget Execution 2023'!$E:$E,'[1]Budget Execution 2023'!$A:$A,'2023 Consolidated'!CB1,'[1]Budget Execution 2023'!$C:$C,$A$16)</f>
        <v>0</v>
      </c>
      <c r="CC16" s="15">
        <f>SUMIFS('[1]Budget Execution 2023'!$F:$F,'[1]Budget Execution 2023'!$A:$A,'2023 Consolidated'!CB1,'[1]Budget Execution 2023'!$C:$C,$A$16)</f>
        <v>0</v>
      </c>
      <c r="CD16" s="15">
        <f>SUMIFS('[1]Budget Execution 2023'!$G:$G,'[1]Budget Execution 2023'!$A:$A,'2023 Consolidated'!CB1,'[1]Budget Execution 2023'!$C:$C,$A$16)</f>
        <v>0</v>
      </c>
      <c r="CE16" s="15">
        <f t="shared" si="212"/>
        <v>0</v>
      </c>
      <c r="CF16" s="15">
        <f>SUMIFS('[1]Budget Execution 2023'!$E:$E,'[1]Budget Execution 2023'!$A:$A,'2023 Consolidated'!CF1,'[1]Budget Execution 2023'!$C:$C,$A$16)</f>
        <v>0</v>
      </c>
      <c r="CG16" s="15">
        <f>SUMIFS('[1]Budget Execution 2023'!$F:$F,'[1]Budget Execution 2023'!$A:$A,'2023 Consolidated'!CF1,'[1]Budget Execution 2023'!$C:$C,$A$16)</f>
        <v>0</v>
      </c>
      <c r="CH16" s="15">
        <f>SUMIFS('[1]Budget Execution 2023'!$G:$G,'[1]Budget Execution 2023'!$A:$A,'2023 Consolidated'!CF1,'[1]Budget Execution 2023'!$C:$C,$A$16)</f>
        <v>0</v>
      </c>
      <c r="CI16" s="15">
        <f t="shared" si="213"/>
        <v>0</v>
      </c>
      <c r="CJ16" s="15">
        <f>SUMIFS('[1]Budget Execution 2023'!$E:$E,'[1]Budget Execution 2023'!$A:$A,'2023 Consolidated'!CJ1,'[1]Budget Execution 2023'!$C:$C,$A$16)</f>
        <v>0</v>
      </c>
      <c r="CK16" s="15">
        <f>SUMIFS('[1]Budget Execution 2023'!$F:$F,'[1]Budget Execution 2023'!$A:$A,'2023 Consolidated'!CJ1,'[1]Budget Execution 2023'!$C:$C,$A$16)</f>
        <v>0</v>
      </c>
      <c r="CL16" s="15">
        <f>SUMIFS('[1]Budget Execution 2023'!$G:$G,'[1]Budget Execution 2023'!$A:$A,'2023 Consolidated'!CJ1,'[1]Budget Execution 2023'!$C:$C,$A$16)</f>
        <v>0</v>
      </c>
      <c r="CM16" s="15">
        <f t="shared" si="214"/>
        <v>0</v>
      </c>
      <c r="CN16" s="15">
        <f>SUMIFS('[1]Budget Execution 2023'!$E:$E,'[1]Budget Execution 2023'!$A:$A,'2023 Consolidated'!CN1,'[1]Budget Execution 2023'!$C:$C,$A$16)</f>
        <v>0</v>
      </c>
      <c r="CO16" s="15">
        <f>SUMIFS('[1]Budget Execution 2023'!$F:$F,'[1]Budget Execution 2023'!$A:$A,'2023 Consolidated'!CN1,'[1]Budget Execution 2023'!$C:$C,$A$16)</f>
        <v>0</v>
      </c>
      <c r="CP16" s="15">
        <f>SUMIFS('[1]Budget Execution 2023'!$G:$G,'[1]Budget Execution 2023'!$A:$A,'2023 Consolidated'!CN1,'[1]Budget Execution 2023'!$C:$C,$A$16)</f>
        <v>0</v>
      </c>
      <c r="CQ16" s="15">
        <f t="shared" si="215"/>
        <v>0</v>
      </c>
      <c r="CR16" s="15">
        <f>SUMIFS('[1]Budget Execution 2023'!$E:$E,'[1]Budget Execution 2023'!$A:$A,'2023 Consolidated'!CR1,'[1]Budget Execution 2023'!$C:$C,$A$16)</f>
        <v>0</v>
      </c>
      <c r="CS16" s="15">
        <f>SUMIFS('[1]Budget Execution 2023'!$F:$F,'[1]Budget Execution 2023'!$A:$A,'2023 Consolidated'!CR1,'[1]Budget Execution 2023'!$C:$C,$A$16)</f>
        <v>0</v>
      </c>
      <c r="CT16" s="15">
        <f>SUMIFS('[1]Budget Execution 2023'!$G:$G,'[1]Budget Execution 2023'!$A:$A,'2023 Consolidated'!CR1,'[1]Budget Execution 2023'!$C:$C,$A$16)</f>
        <v>0</v>
      </c>
      <c r="CU16" s="15">
        <f t="shared" si="216"/>
        <v>0</v>
      </c>
      <c r="CV16" s="15">
        <f>SUMIFS('[1]Budget Execution 2023'!$E:$E,'[1]Budget Execution 2023'!$A:$A,'2023 Consolidated'!CV1,'[1]Budget Execution 2023'!$C:$C,$A$16)</f>
        <v>500000</v>
      </c>
      <c r="CW16" s="15">
        <f>SUMIFS('[1]Budget Execution 2023'!$F:$F,'[1]Budget Execution 2023'!$A:$A,'2023 Consolidated'!CV1,'[1]Budget Execution 2023'!$C:$C,$A$16)</f>
        <v>0</v>
      </c>
      <c r="CX16" s="15">
        <f>SUMIFS('[1]Budget Execution 2023'!$G:$G,'[1]Budget Execution 2023'!$A:$A,'2023 Consolidated'!CV1,'[1]Budget Execution 2023'!$C:$C,$A$16)</f>
        <v>0</v>
      </c>
      <c r="CY16" s="15">
        <f t="shared" si="217"/>
        <v>0</v>
      </c>
      <c r="CZ16" s="15">
        <f>SUMIFS('[1]Budget Execution 2023'!$E:$E,'[1]Budget Execution 2023'!$A:$A,'2023 Consolidated'!CZ1,'[1]Budget Execution 2023'!$C:$C,$A$16)</f>
        <v>0</v>
      </c>
      <c r="DA16" s="15">
        <f>SUMIFS('[1]Budget Execution 2023'!$F:$F,'[1]Budget Execution 2023'!$A:$A,'2023 Consolidated'!CZ1,'[1]Budget Execution 2023'!$C:$C,$A$16)</f>
        <v>0</v>
      </c>
      <c r="DB16" s="15">
        <f>SUMIFS('[1]Budget Execution 2023'!$G:$G,'[1]Budget Execution 2023'!$A:$A,'2023 Consolidated'!CZ1,'[1]Budget Execution 2023'!$C:$C,$A$16)</f>
        <v>0</v>
      </c>
      <c r="DC16" s="15">
        <f t="shared" si="218"/>
        <v>0</v>
      </c>
      <c r="DD16" s="15">
        <f>SUMIFS('[1]Budget Execution 2023'!$E:$E,'[1]Budget Execution 2023'!$A:$A,'2023 Consolidated'!DD1,'[1]Budget Execution 2023'!$C:$C,$A$16)</f>
        <v>0</v>
      </c>
      <c r="DE16" s="15">
        <f>SUMIFS('[1]Budget Execution 2023'!$F:$F,'[1]Budget Execution 2023'!$A:$A,'2023 Consolidated'!DD1,'[1]Budget Execution 2023'!$C:$C,$A$16)</f>
        <v>0</v>
      </c>
      <c r="DF16" s="15">
        <f>SUMIFS('[1]Budget Execution 2023'!$G:$G,'[1]Budget Execution 2023'!$A:$A,'2023 Consolidated'!DD1,'[1]Budget Execution 2023'!$C:$C,$A$16)</f>
        <v>0</v>
      </c>
      <c r="DG16" s="15">
        <f t="shared" si="219"/>
        <v>0</v>
      </c>
      <c r="DH16" s="15">
        <f>SUMIFS('[1]Budget Execution 2023'!$E:$E,'[1]Budget Execution 2023'!$A:$A,'2023 Consolidated'!DH1,'[1]Budget Execution 2023'!$C:$C,$A$16)</f>
        <v>153300000</v>
      </c>
      <c r="DI16" s="15">
        <f>SUMIFS('[1]Budget Execution 2023'!$F:$F,'[1]Budget Execution 2023'!$A:$A,'2023 Consolidated'!DH1,'[1]Budget Execution 2023'!$C:$C,$A$16)</f>
        <v>157600000</v>
      </c>
      <c r="DJ16" s="15">
        <f>SUMIFS('[1]Budget Execution 2023'!$G:$G,'[1]Budget Execution 2023'!$A:$A,'2023 Consolidated'!DH1,'[1]Budget Execution 2023'!$C:$C,$A$16)</f>
        <v>157600000</v>
      </c>
      <c r="DK16" s="15">
        <f t="shared" si="220"/>
        <v>0</v>
      </c>
      <c r="DL16" s="15">
        <f>SUMIFS('[1]Budget Execution 2023'!$E:$E,'[1]Budget Execution 2023'!$A:$A,'2023 Consolidated'!DL1,'[1]Budget Execution 2023'!$C:$C,$A$16)</f>
        <v>0</v>
      </c>
      <c r="DM16" s="15">
        <f>SUMIFS('[1]Budget Execution 2023'!$F:$F,'[1]Budget Execution 2023'!$A:$A,'2023 Consolidated'!DL1,'[1]Budget Execution 2023'!$C:$C,$A$16)</f>
        <v>0</v>
      </c>
      <c r="DN16" s="15">
        <f>SUMIFS('[1]Budget Execution 2023'!$G:$G,'[1]Budget Execution 2023'!$A:$A,'2023 Consolidated'!DL1,'[1]Budget Execution 2023'!$C:$C,$A$16)</f>
        <v>0</v>
      </c>
      <c r="DO16" s="15">
        <f t="shared" si="221"/>
        <v>0</v>
      </c>
      <c r="DP16" s="15">
        <f>SUMIFS('[1]Budget Execution 2023'!$E:$E,'[1]Budget Execution 2023'!$A:$A,'2023 Consolidated'!DP1,'[1]Budget Execution 2023'!$C:$C,$A$16)</f>
        <v>0</v>
      </c>
      <c r="DQ16" s="15">
        <f>SUMIFS('[1]Budget Execution 2023'!$F:$F,'[1]Budget Execution 2023'!$A:$A,'2023 Consolidated'!DP1,'[1]Budget Execution 2023'!$C:$C,$A$16)</f>
        <v>0</v>
      </c>
      <c r="DR16" s="15">
        <f>SUMIFS('[1]Budget Execution 2023'!$G:$G,'[1]Budget Execution 2023'!$A:$A,'2023 Consolidated'!DP1,'[1]Budget Execution 2023'!$C:$C,$A$16)</f>
        <v>0</v>
      </c>
      <c r="DS16" s="15">
        <f t="shared" si="222"/>
        <v>0</v>
      </c>
      <c r="DT16" s="15">
        <f>SUMIFS('[1]Budget Execution 2023'!$E:$E,'[1]Budget Execution 2023'!$A:$A,'2023 Consolidated'!DT1,'[1]Budget Execution 2023'!$C:$C,$A$16)</f>
        <v>0</v>
      </c>
      <c r="DU16" s="15">
        <f>SUMIFS('[1]Budget Execution 2023'!$F:$F,'[1]Budget Execution 2023'!$A:$A,'2023 Consolidated'!DT1,'[1]Budget Execution 2023'!$C:$C,$A$16)</f>
        <v>0</v>
      </c>
      <c r="DV16" s="15">
        <f>SUMIFS('[1]Budget Execution 2023'!$G:$G,'[1]Budget Execution 2023'!$A:$A,'2023 Consolidated'!DT1,'[1]Budget Execution 2023'!$C:$C,$A$16)</f>
        <v>0</v>
      </c>
      <c r="DW16" s="15">
        <f t="shared" si="223"/>
        <v>0</v>
      </c>
      <c r="DX16" s="15">
        <f>SUMIFS('[1]Budget Execution 2023'!$E:$E,'[1]Budget Execution 2023'!$A:$A,'2023 Consolidated'!DX1,'[1]Budget Execution 2023'!$C:$C,$A$16)</f>
        <v>0</v>
      </c>
      <c r="DY16" s="15">
        <f>SUMIFS('[1]Budget Execution 2023'!$F:$F,'[1]Budget Execution 2023'!$A:$A,'2023 Consolidated'!DX1,'[1]Budget Execution 2023'!$C:$C,$A$16)</f>
        <v>0</v>
      </c>
      <c r="DZ16" s="15">
        <f>SUMIFS('[1]Budget Execution 2023'!$G:$G,'[1]Budget Execution 2023'!$A:$A,'2023 Consolidated'!DX1,'[1]Budget Execution 2023'!$C:$C,$A$16)</f>
        <v>0</v>
      </c>
      <c r="EA16" s="15">
        <f t="shared" si="224"/>
        <v>0</v>
      </c>
      <c r="EB16" s="15">
        <f>SUMIFS('[1]Budget Execution 2023'!$E:$E,'[1]Budget Execution 2023'!$A:$A,'2023 Consolidated'!EB1,'[1]Budget Execution 2023'!$C:$C,$A$16)</f>
        <v>0</v>
      </c>
      <c r="EC16" s="15">
        <f>SUMIFS('[1]Budget Execution 2023'!$F:$F,'[1]Budget Execution 2023'!$A:$A,'2023 Consolidated'!EB1,'[1]Budget Execution 2023'!$C:$C,$A$16)</f>
        <v>0</v>
      </c>
      <c r="ED16" s="15">
        <f>SUMIFS('[1]Budget Execution 2023'!$G:$G,'[1]Budget Execution 2023'!$A:$A,'2023 Consolidated'!EB1,'[1]Budget Execution 2023'!$C:$C,$A$16)</f>
        <v>0</v>
      </c>
      <c r="EE16" s="15">
        <f t="shared" si="225"/>
        <v>0</v>
      </c>
      <c r="EF16" s="15">
        <f>SUMIFS('[1]Budget Execution 2023'!$E:$E,'[1]Budget Execution 2023'!$A:$A,'2023 Consolidated'!EF1,'[1]Budget Execution 2023'!$C:$C,$A$16)</f>
        <v>0</v>
      </c>
      <c r="EG16" s="15">
        <f>SUMIFS('[1]Budget Execution 2023'!$F:$F,'[1]Budget Execution 2023'!$A:$A,'2023 Consolidated'!EF1,'[1]Budget Execution 2023'!$C:$C,$A$16)</f>
        <v>0</v>
      </c>
      <c r="EH16" s="15">
        <f>SUMIFS('[1]Budget Execution 2023'!$G:$G,'[1]Budget Execution 2023'!$A:$A,'2023 Consolidated'!EF1,'[1]Budget Execution 2023'!$C:$C,$A$16)</f>
        <v>0</v>
      </c>
      <c r="EI16" s="15">
        <f t="shared" si="226"/>
        <v>0</v>
      </c>
      <c r="EJ16" s="15">
        <f>SUMIFS('[1]Budget Execution 2023'!$E:$E,'[1]Budget Execution 2023'!$A:$A,'2023 Consolidated'!EJ1,'[1]Budget Execution 2023'!$C:$C,$A$16)</f>
        <v>0</v>
      </c>
      <c r="EK16" s="15">
        <f>SUMIFS('[1]Budget Execution 2023'!$F:$F,'[1]Budget Execution 2023'!$A:$A,'2023 Consolidated'!EJ1,'[1]Budget Execution 2023'!$C:$C,$A$16)</f>
        <v>0</v>
      </c>
      <c r="EL16" s="15">
        <f>SUMIFS('[1]Budget Execution 2023'!$G:$G,'[1]Budget Execution 2023'!$A:$A,'2023 Consolidated'!EJ1,'[1]Budget Execution 2023'!$C:$C,$A$16)</f>
        <v>0</v>
      </c>
      <c r="EM16" s="15">
        <f t="shared" si="227"/>
        <v>0</v>
      </c>
      <c r="EN16" s="15">
        <f>SUMIFS('[1]Budget Execution 2023'!$E:$E,'[1]Budget Execution 2023'!$A:$A,'2023 Consolidated'!EN1,'[1]Budget Execution 2023'!$C:$C,$A$16)</f>
        <v>0</v>
      </c>
      <c r="EO16" s="15">
        <f>SUMIFS('[1]Budget Execution 2023'!$F:$F,'[1]Budget Execution 2023'!$A:$A,'2023 Consolidated'!EN1,'[1]Budget Execution 2023'!$C:$C,$A$16)</f>
        <v>0</v>
      </c>
      <c r="EP16" s="15">
        <f>SUMIFS('[1]Budget Execution 2023'!$G:$G,'[1]Budget Execution 2023'!$A:$A,'2023 Consolidated'!EN1,'[1]Budget Execution 2023'!$C:$C,$A$16)</f>
        <v>0</v>
      </c>
      <c r="EQ16" s="15">
        <f t="shared" si="228"/>
        <v>0</v>
      </c>
      <c r="ER16" s="15">
        <f>SUMIFS('[1]Budget Execution 2023'!$E:$E,'[1]Budget Execution 2023'!$A:$A,'2023 Consolidated'!ER1,'[1]Budget Execution 2023'!$C:$C,$A$16)</f>
        <v>0</v>
      </c>
      <c r="ES16" s="15">
        <f>SUMIFS('[1]Budget Execution 2023'!$F:$F,'[1]Budget Execution 2023'!$A:$A,'2023 Consolidated'!ER1,'[1]Budget Execution 2023'!$C:$C,$A$16)</f>
        <v>0</v>
      </c>
      <c r="ET16" s="15">
        <f>SUMIFS('[1]Budget Execution 2023'!$G:$G,'[1]Budget Execution 2023'!$A:$A,'2023 Consolidated'!ER1,'[1]Budget Execution 2023'!$C:$C,$A$16)</f>
        <v>0</v>
      </c>
      <c r="EU16" s="15">
        <f t="shared" si="229"/>
        <v>0</v>
      </c>
      <c r="EV16" s="15">
        <f>SUMIFS('[1]Budget Execution 2023'!$E:$E,'[1]Budget Execution 2023'!$A:$A,'2023 Consolidated'!EV1,'[1]Budget Execution 2023'!$C:$C,$A$16)</f>
        <v>0</v>
      </c>
      <c r="EW16" s="15">
        <f>SUMIFS('[1]Budget Execution 2023'!$F:$F,'[1]Budget Execution 2023'!$A:$A,'2023 Consolidated'!EV1,'[1]Budget Execution 2023'!$C:$C,$A$16)</f>
        <v>0</v>
      </c>
      <c r="EX16" s="15">
        <f>SUMIFS('[1]Budget Execution 2023'!$G:$G,'[1]Budget Execution 2023'!$A:$A,'2023 Consolidated'!EV1,'[1]Budget Execution 2023'!$C:$C,$A$16)</f>
        <v>0</v>
      </c>
      <c r="EY16" s="15">
        <f t="shared" si="230"/>
        <v>0</v>
      </c>
      <c r="EZ16" s="15">
        <f>SUMIFS('[1]Budget Execution 2023'!$E:$E,'[1]Budget Execution 2023'!$A:$A,'2023 Consolidated'!EZ1,'[1]Budget Execution 2023'!$C:$C,$A$16)</f>
        <v>0</v>
      </c>
      <c r="FA16" s="15">
        <f>SUMIFS('[1]Budget Execution 2023'!$F:$F,'[1]Budget Execution 2023'!$A:$A,'2023 Consolidated'!EZ1,'[1]Budget Execution 2023'!$C:$C,$A$16)</f>
        <v>0</v>
      </c>
      <c r="FB16" s="15">
        <f>SUMIFS('[1]Budget Execution 2023'!$G:$G,'[1]Budget Execution 2023'!$A:$A,'2023 Consolidated'!EZ1,'[1]Budget Execution 2023'!$C:$C,$A$16)</f>
        <v>0</v>
      </c>
      <c r="FC16" s="15">
        <f t="shared" si="231"/>
        <v>0</v>
      </c>
      <c r="FD16" s="15">
        <f>SUMIFS('[1]Budget Execution 2023'!$E:$E,'[1]Budget Execution 2023'!$A:$A,'2023 Consolidated'!FD1,'[1]Budget Execution 2023'!$C:$C,$A$16)</f>
        <v>0</v>
      </c>
      <c r="FE16" s="15">
        <f>SUMIFS('[1]Budget Execution 2023'!$F:$F,'[1]Budget Execution 2023'!$A:$A,'2023 Consolidated'!FD1,'[1]Budget Execution 2023'!$C:$C,$A$16)</f>
        <v>0</v>
      </c>
      <c r="FF16" s="15">
        <f>SUMIFS('[1]Budget Execution 2023'!$G:$G,'[1]Budget Execution 2023'!$A:$A,'2023 Consolidated'!FD1,'[1]Budget Execution 2023'!$C:$C,$A$16)</f>
        <v>0</v>
      </c>
      <c r="FG16" s="15">
        <f t="shared" si="232"/>
        <v>0</v>
      </c>
      <c r="FH16" s="15">
        <f>SUMIFS('[1]Budget Execution 2023'!$E:$E,'[1]Budget Execution 2023'!$A:$A,'2023 Consolidated'!FH1,'[1]Budget Execution 2023'!$C:$C,$A$16)</f>
        <v>0</v>
      </c>
      <c r="FI16" s="15">
        <f>SUMIFS('[1]Budget Execution 2023'!$F:$F,'[1]Budget Execution 2023'!$A:$A,'2023 Consolidated'!FH1,'[1]Budget Execution 2023'!$C:$C,$A$16)</f>
        <v>0</v>
      </c>
      <c r="FJ16" s="15">
        <f>SUMIFS('[1]Budget Execution 2023'!$G:$G,'[1]Budget Execution 2023'!$A:$A,'2023 Consolidated'!FH1,'[1]Budget Execution 2023'!$C:$C,$A$16)</f>
        <v>0</v>
      </c>
      <c r="FK16" s="15">
        <f t="shared" si="233"/>
        <v>0</v>
      </c>
      <c r="FL16" s="15">
        <f>SUMIFS('[1]Budget Execution 2023'!$E:$E,'[1]Budget Execution 2023'!$A:$A,'2023 Consolidated'!FL1,'[1]Budget Execution 2023'!$C:$C,$A$16)</f>
        <v>0</v>
      </c>
      <c r="FM16" s="15">
        <f>SUMIFS('[1]Budget Execution 2023'!$F:$F,'[1]Budget Execution 2023'!$A:$A,'2023 Consolidated'!FL1,'[1]Budget Execution 2023'!$C:$C,$A$16)</f>
        <v>0</v>
      </c>
      <c r="FN16" s="15">
        <f>SUMIFS('[1]Budget Execution 2023'!$G:$G,'[1]Budget Execution 2023'!$A:$A,'2023 Consolidated'!FL1,'[1]Budget Execution 2023'!$C:$C,$A$16)</f>
        <v>0</v>
      </c>
      <c r="FO16" s="15">
        <f t="shared" si="234"/>
        <v>0</v>
      </c>
      <c r="FP16" s="15">
        <f>SUMIFS('[1]Budget Execution 2023'!$E:$E,'[1]Budget Execution 2023'!$A:$A,'2023 Consolidated'!FP1,'[1]Budget Execution 2023'!$C:$C,$A$16)</f>
        <v>0</v>
      </c>
      <c r="FQ16" s="15">
        <f>SUMIFS('[1]Budget Execution 2023'!$F:$F,'[1]Budget Execution 2023'!$A:$A,'2023 Consolidated'!FP1,'[1]Budget Execution 2023'!$C:$C,$A$16)</f>
        <v>0</v>
      </c>
      <c r="FR16" s="15">
        <f>SUMIFS('[1]Budget Execution 2023'!$G:$G,'[1]Budget Execution 2023'!$A:$A,'2023 Consolidated'!FP1,'[1]Budget Execution 2023'!$C:$C,$A$16)</f>
        <v>0</v>
      </c>
      <c r="FS16" s="15">
        <f t="shared" si="235"/>
        <v>0</v>
      </c>
      <c r="FT16" s="15">
        <f>SUMIFS('[1]Budget Execution 2023'!$E:$E,'[1]Budget Execution 2023'!$A:$A,'2023 Consolidated'!FT1,'[1]Budget Execution 2023'!$C:$C,$A$16)</f>
        <v>0</v>
      </c>
      <c r="FU16" s="15">
        <f>SUMIFS('[1]Budget Execution 2023'!$F:$F,'[1]Budget Execution 2023'!$A:$A,'2023 Consolidated'!FT1,'[1]Budget Execution 2023'!$C:$C,$A$16)</f>
        <v>0</v>
      </c>
      <c r="FV16" s="15">
        <f>SUMIFS('[1]Budget Execution 2023'!$G:$G,'[1]Budget Execution 2023'!$A:$A,'2023 Consolidated'!FT1,'[1]Budget Execution 2023'!$C:$C,$A$16)</f>
        <v>0</v>
      </c>
      <c r="FW16" s="15">
        <f t="shared" si="236"/>
        <v>0</v>
      </c>
      <c r="FX16" s="15">
        <f>SUMIFS('[1]Budget Execution 2023'!$E:$E,'[1]Budget Execution 2023'!$A:$A,'2023 Consolidated'!FX1,'[1]Budget Execution 2023'!$C:$C,$A$16)</f>
        <v>0</v>
      </c>
      <c r="FY16" s="15">
        <f>SUMIFS('[1]Budget Execution 2023'!$F:$F,'[1]Budget Execution 2023'!$A:$A,'2023 Consolidated'!FX1,'[1]Budget Execution 2023'!$C:$C,$A$16)</f>
        <v>0</v>
      </c>
      <c r="FZ16" s="15">
        <f>SUMIFS('[1]Budget Execution 2023'!$G:$G,'[1]Budget Execution 2023'!$A:$A,'2023 Consolidated'!FX1,'[1]Budget Execution 2023'!$C:$C,$A$16)</f>
        <v>0</v>
      </c>
      <c r="GA16" s="15">
        <f t="shared" si="237"/>
        <v>0</v>
      </c>
      <c r="GB16" s="15">
        <f>SUMIFS('[1]Budget Execution 2023'!$E:$E,'[1]Budget Execution 2023'!$A:$A,'2023 Consolidated'!GB1,'[1]Budget Execution 2023'!$C:$C,$A$16)</f>
        <v>0</v>
      </c>
      <c r="GC16" s="15">
        <f>SUMIFS('[1]Budget Execution 2023'!$F:$F,'[1]Budget Execution 2023'!$A:$A,'2023 Consolidated'!GB1,'[1]Budget Execution 2023'!$C:$C,$A$16)</f>
        <v>0</v>
      </c>
      <c r="GD16" s="15">
        <f>SUMIFS('[1]Budget Execution 2023'!$G:$G,'[1]Budget Execution 2023'!$A:$A,'2023 Consolidated'!GB1,'[1]Budget Execution 2023'!$C:$C,$A$16)</f>
        <v>0</v>
      </c>
      <c r="GE16" s="15">
        <f t="shared" si="238"/>
        <v>0</v>
      </c>
      <c r="GF16" s="15">
        <f>SUMIFS('[1]Budget Execution 2023'!$E:$E,'[1]Budget Execution 2023'!$A:$A,'2023 Consolidated'!GF1,'[1]Budget Execution 2023'!$C:$C,$A$16)</f>
        <v>0</v>
      </c>
      <c r="GG16" s="15">
        <f>SUMIFS('[1]Budget Execution 2023'!$F:$F,'[1]Budget Execution 2023'!$A:$A,'2023 Consolidated'!GF1,'[1]Budget Execution 2023'!$C:$C,$A$16)</f>
        <v>0</v>
      </c>
      <c r="GH16" s="15">
        <f>SUMIFS('[1]Budget Execution 2023'!$G:$G,'[1]Budget Execution 2023'!$A:$A,'2023 Consolidated'!GF1,'[1]Budget Execution 2023'!$C:$C,$A$16)</f>
        <v>0</v>
      </c>
      <c r="GI16" s="15">
        <f t="shared" si="239"/>
        <v>0</v>
      </c>
      <c r="GJ16" s="15">
        <f>SUMIFS('[1]Budget Execution 2023'!$E:$E,'[1]Budget Execution 2023'!$A:$A,'2023 Consolidated'!GJ1,'[1]Budget Execution 2023'!$C:$C,$A$16)</f>
        <v>0</v>
      </c>
      <c r="GK16" s="15">
        <f>SUMIFS('[1]Budget Execution 2023'!$F:$F,'[1]Budget Execution 2023'!$A:$A,'2023 Consolidated'!GJ1,'[1]Budget Execution 2023'!$C:$C,$A$16)</f>
        <v>0</v>
      </c>
      <c r="GL16" s="15">
        <f>SUMIFS('[1]Budget Execution 2023'!$G:$G,'[1]Budget Execution 2023'!$A:$A,'2023 Consolidated'!GJ1,'[1]Budget Execution 2023'!$C:$C,$A$16)</f>
        <v>0</v>
      </c>
      <c r="GM16" s="15">
        <f t="shared" si="240"/>
        <v>0</v>
      </c>
      <c r="GN16" s="15">
        <f>SUMIFS('[1]Budget Execution 2023'!$E:$E,'[1]Budget Execution 2023'!$A:$A,'2023 Consolidated'!GN1,'[1]Budget Execution 2023'!$C:$C,$A$16)</f>
        <v>0</v>
      </c>
      <c r="GO16" s="15">
        <f>SUMIFS('[1]Budget Execution 2023'!$F:$F,'[1]Budget Execution 2023'!$A:$A,'2023 Consolidated'!GN1,'[1]Budget Execution 2023'!$C:$C,$A$16)</f>
        <v>0</v>
      </c>
      <c r="GP16" s="15">
        <f>SUMIFS('[1]Budget Execution 2023'!$G:$G,'[1]Budget Execution 2023'!$A:$A,'2023 Consolidated'!GN1,'[1]Budget Execution 2023'!$C:$C,$A$16)</f>
        <v>0</v>
      </c>
      <c r="GQ16" s="15">
        <f t="shared" si="241"/>
        <v>0</v>
      </c>
      <c r="GR16" s="15">
        <f>SUMIFS('[1]Budget Execution 2023'!$E:$E,'[1]Budget Execution 2023'!$A:$A,'2023 Consolidated'!GR1,'[1]Budget Execution 2023'!$C:$C,$A$16)</f>
        <v>0</v>
      </c>
      <c r="GS16" s="15">
        <f>SUMIFS('[1]Budget Execution 2023'!$F:$F,'[1]Budget Execution 2023'!$A:$A,'2023 Consolidated'!GR1,'[1]Budget Execution 2023'!$C:$C,$A$16)</f>
        <v>0</v>
      </c>
      <c r="GT16" s="15">
        <f>SUMIFS('[1]Budget Execution 2023'!$G:$G,'[1]Budget Execution 2023'!$A:$A,'2023 Consolidated'!GR1,'[1]Budget Execution 2023'!$C:$C,$A$16)</f>
        <v>0</v>
      </c>
      <c r="GU16" s="15">
        <f t="shared" si="242"/>
        <v>0</v>
      </c>
    </row>
    <row r="17" spans="1:203" s="2" customFormat="1" ht="30" customHeight="1" thickBot="1" x14ac:dyDescent="0.4">
      <c r="A17" s="14" t="s">
        <v>41</v>
      </c>
      <c r="B17" s="5" t="s">
        <v>10</v>
      </c>
      <c r="C17"/>
      <c r="D17" s="15">
        <f t="shared" si="198"/>
        <v>2319322000</v>
      </c>
      <c r="E17" s="15">
        <f>SUMIF($H$3:$GU$3,$E$3,H17:GU17)-804478133.8</f>
        <v>2016666300.2</v>
      </c>
      <c r="F17" s="15">
        <f>SUMIF($H$3:$GU$3,$F$3,H17:GU17)-20076462123.02</f>
        <v>1585001292.8999977</v>
      </c>
      <c r="G17" s="15">
        <f t="shared" si="95"/>
        <v>-431665007.30000234</v>
      </c>
      <c r="H17" s="15">
        <f>SUMIFS('[1]Budget Execution 2023'!$E:$E,'[1]Budget Execution 2023'!$A:$A,'2023 Consolidated'!H1,'[1]Budget Execution 2023'!$C:$C,$A$17)</f>
        <v>0</v>
      </c>
      <c r="I17" s="15">
        <f>SUMIFS('[1]Budget Execution 2023'!$F:$F,'[1]Budget Execution 2023'!$A:$A,'2023 Consolidated'!H1,'[1]Budget Execution 2023'!$C:$C,$A$17)</f>
        <v>0</v>
      </c>
      <c r="J17" s="15">
        <f>SUMIFS('[1]Budget Execution 2023'!$G:$G,'[1]Budget Execution 2023'!$A:$A,'2023 Consolidated'!H1,'[1]Budget Execution 2023'!$C:$C,$A$17)</f>
        <v>0</v>
      </c>
      <c r="K17" s="15">
        <f t="shared" si="97"/>
        <v>0</v>
      </c>
      <c r="L17" s="15">
        <f>SUMIFS('[1]Budget Execution 2023'!$E:$E,'[1]Budget Execution 2023'!$A:$A,'2023 Consolidated'!L1,'[1]Budget Execution 2023'!$C:$C,$A$17)</f>
        <v>0</v>
      </c>
      <c r="M17" s="15">
        <f>SUMIFS('[1]Budget Execution 2023'!$F:$F,'[1]Budget Execution 2023'!$A:$A,'2023 Consolidated'!L1,'[1]Budget Execution 2023'!$C:$C,$A$17)</f>
        <v>0</v>
      </c>
      <c r="N17" s="15">
        <f>SUMIFS('[1]Budget Execution 2023'!$G:$G,'[1]Budget Execution 2023'!$A:$A,'2023 Consolidated'!L1,'[1]Budget Execution 2023'!$C:$C,$A$17)</f>
        <v>0</v>
      </c>
      <c r="O17" s="15">
        <f t="shared" si="99"/>
        <v>0</v>
      </c>
      <c r="P17" s="15">
        <f>SUMIFS('[1]Budget Execution 2023'!$E:$E,'[1]Budget Execution 2023'!$A:$A,'2023 Consolidated'!P1,'[1]Budget Execution 2023'!$C:$C,$A$17)</f>
        <v>0</v>
      </c>
      <c r="Q17" s="15">
        <f>SUMIFS('[1]Budget Execution 2023'!$F:$F,'[1]Budget Execution 2023'!$A:$A,'2023 Consolidated'!P1,'[1]Budget Execution 2023'!$C:$C,$A$17)</f>
        <v>0</v>
      </c>
      <c r="R17" s="15">
        <f>SUMIFS('[1]Budget Execution 2023'!$G:$G,'[1]Budget Execution 2023'!$A:$A,'2023 Consolidated'!P1,'[1]Budget Execution 2023'!$C:$C,$A$17)</f>
        <v>0</v>
      </c>
      <c r="S17" s="15">
        <f t="shared" si="101"/>
        <v>0</v>
      </c>
      <c r="T17" s="15">
        <f>SUMIFS('[1]Budget Execution 2023'!$E:$E,'[1]Budget Execution 2023'!$A:$A,'2023 Consolidated'!T1,'[1]Budget Execution 2023'!$C:$C,$A$17)</f>
        <v>0</v>
      </c>
      <c r="U17" s="15">
        <f>SUMIFS('[1]Budget Execution 2023'!$F:$F,'[1]Budget Execution 2023'!$A:$A,'2023 Consolidated'!T1,'[1]Budget Execution 2023'!$C:$C,$A$17)</f>
        <v>0</v>
      </c>
      <c r="V17" s="15">
        <f>SUMIFS('[1]Budget Execution 2023'!$G:$G,'[1]Budget Execution 2023'!$A:$A,'2023 Consolidated'!T1,'[1]Budget Execution 2023'!$C:$C,$A$17)</f>
        <v>0</v>
      </c>
      <c r="W17" s="15">
        <f t="shared" si="199"/>
        <v>0</v>
      </c>
      <c r="X17" s="15">
        <f>SUMIFS('[1]Budget Execution 2023'!$E:$E,'[1]Budget Execution 2023'!$A:$A,'2023 Consolidated'!X1,'[1]Budget Execution 2023'!$C:$C,$A$17)</f>
        <v>0</v>
      </c>
      <c r="Y17" s="15">
        <f>SUMIFS('[1]Budget Execution 2023'!$F:$F,'[1]Budget Execution 2023'!$A:$A,'2023 Consolidated'!X1,'[1]Budget Execution 2023'!$C:$C,$A$17)</f>
        <v>0</v>
      </c>
      <c r="Z17" s="15">
        <f>SUMIFS('[1]Budget Execution 2023'!$G:$G,'[1]Budget Execution 2023'!$A:$A,'2023 Consolidated'!X1,'[1]Budget Execution 2023'!$C:$C,$A$17)</f>
        <v>0</v>
      </c>
      <c r="AA17" s="15">
        <f t="shared" si="200"/>
        <v>0</v>
      </c>
      <c r="AB17" s="15">
        <f>SUMIFS('[1]Budget Execution 2023'!$E:$E,'[1]Budget Execution 2023'!$A:$A,'2023 Consolidated'!AB1,'[1]Budget Execution 2023'!$C:$C,$A$17)</f>
        <v>0</v>
      </c>
      <c r="AC17" s="15">
        <f>SUMIFS('[1]Budget Execution 2023'!$F:$F,'[1]Budget Execution 2023'!$A:$A,'2023 Consolidated'!AB1,'[1]Budget Execution 2023'!$C:$C,$A$17)</f>
        <v>0</v>
      </c>
      <c r="AD17" s="15">
        <f>SUMIFS('[1]Budget Execution 2023'!$G:$G,'[1]Budget Execution 2023'!$A:$A,'2023 Consolidated'!AB1,'[1]Budget Execution 2023'!$C:$C,$A$17)</f>
        <v>0</v>
      </c>
      <c r="AE17" s="15">
        <f t="shared" si="201"/>
        <v>0</v>
      </c>
      <c r="AF17" s="15">
        <f>SUMIFS('[1]Budget Execution 2023'!$E:$E,'[1]Budget Execution 2023'!$A:$A,'2023 Consolidated'!AF1,'[1]Budget Execution 2023'!$C:$C,$A$17)</f>
        <v>0</v>
      </c>
      <c r="AG17" s="15">
        <f>SUMIFS('[1]Budget Execution 2023'!$F:$F,'[1]Budget Execution 2023'!$A:$A,'2023 Consolidated'!AF1,'[1]Budget Execution 2023'!$C:$C,$A$17)</f>
        <v>0</v>
      </c>
      <c r="AH17" s="15">
        <f>SUMIFS('[1]Budget Execution 2023'!$G:$G,'[1]Budget Execution 2023'!$A:$A,'2023 Consolidated'!AF1,'[1]Budget Execution 2023'!$C:$C,$A$17)</f>
        <v>0</v>
      </c>
      <c r="AI17" s="15">
        <f t="shared" si="202"/>
        <v>0</v>
      </c>
      <c r="AJ17" s="15">
        <f>SUMIFS('[1]Budget Execution 2023'!$E:$E,'[1]Budget Execution 2023'!$A:$A,'2023 Consolidated'!AJ1,'[1]Budget Execution 2023'!$C:$C,$A$17)</f>
        <v>0</v>
      </c>
      <c r="AK17" s="15">
        <f>SUMIFS('[1]Budget Execution 2023'!$F:$F,'[1]Budget Execution 2023'!$A:$A,'2023 Consolidated'!AJ1,'[1]Budget Execution 2023'!$C:$C,$A$17)</f>
        <v>0</v>
      </c>
      <c r="AL17" s="15">
        <f>SUMIFS('[1]Budget Execution 2023'!$G:$G,'[1]Budget Execution 2023'!$A:$A,'2023 Consolidated'!AJ1,'[1]Budget Execution 2023'!$C:$C,$A$17)</f>
        <v>0</v>
      </c>
      <c r="AM17" s="15">
        <f t="shared" si="203"/>
        <v>0</v>
      </c>
      <c r="AN17" s="15">
        <f>SUMIFS('[1]Budget Execution 2023'!$E:$E,'[1]Budget Execution 2023'!$A:$A,'2023 Consolidated'!AN1,'[1]Budget Execution 2023'!$C:$C,$A$17)</f>
        <v>0</v>
      </c>
      <c r="AO17" s="15">
        <f>SUMIFS('[1]Budget Execution 2023'!$F:$F,'[1]Budget Execution 2023'!$A:$A,'2023 Consolidated'!AN1,'[1]Budget Execution 2023'!$C:$C,$A$17)</f>
        <v>0</v>
      </c>
      <c r="AP17" s="15">
        <f>SUMIFS('[1]Budget Execution 2023'!$G:$G,'[1]Budget Execution 2023'!$A:$A,'2023 Consolidated'!AN1,'[1]Budget Execution 2023'!$C:$C,$A$17)</f>
        <v>0</v>
      </c>
      <c r="AQ17" s="15">
        <f t="shared" si="204"/>
        <v>0</v>
      </c>
      <c r="AR17" s="15">
        <f>SUMIFS('[1]Budget Execution 2023'!$E:$E,'[1]Budget Execution 2023'!$A:$A,'2023 Consolidated'!AR1,'[1]Budget Execution 2023'!$C:$C,$A$17)</f>
        <v>0</v>
      </c>
      <c r="AS17" s="15">
        <f>SUMIFS('[1]Budget Execution 2023'!$F:$F,'[1]Budget Execution 2023'!$A:$A,'2023 Consolidated'!AR1,'[1]Budget Execution 2023'!$C:$C,$A$17)</f>
        <v>0</v>
      </c>
      <c r="AT17" s="15">
        <f>SUMIFS('[1]Budget Execution 2023'!$G:$G,'[1]Budget Execution 2023'!$A:$A,'2023 Consolidated'!AR1,'[1]Budget Execution 2023'!$C:$C,$A$17)</f>
        <v>0</v>
      </c>
      <c r="AU17" s="15">
        <f t="shared" si="205"/>
        <v>0</v>
      </c>
      <c r="AV17" s="15">
        <f>SUMIFS('[1]Budget Execution 2023'!$E:$E,'[1]Budget Execution 2023'!$A:$A,'2023 Consolidated'!AV1,'[1]Budget Execution 2023'!$C:$C,$A$17)</f>
        <v>0</v>
      </c>
      <c r="AW17" s="15">
        <f>SUMIFS('[1]Budget Execution 2023'!$F:$F,'[1]Budget Execution 2023'!$A:$A,'2023 Consolidated'!AV1,'[1]Budget Execution 2023'!$C:$C,$A$17)</f>
        <v>0</v>
      </c>
      <c r="AX17" s="15">
        <f>SUMIFS('[1]Budget Execution 2023'!$G:$G,'[1]Budget Execution 2023'!$A:$A,'2023 Consolidated'!AV1,'[1]Budget Execution 2023'!$C:$C,$A$17)</f>
        <v>0</v>
      </c>
      <c r="AY17" s="15">
        <f t="shared" si="206"/>
        <v>0</v>
      </c>
      <c r="AZ17" s="15">
        <f>SUMIFS('[1]Budget Execution 2023'!$E:$E,'[1]Budget Execution 2023'!$A:$A,'2023 Consolidated'!AZ1,'[1]Budget Execution 2023'!$C:$C,$A$17)</f>
        <v>0</v>
      </c>
      <c r="BA17" s="15">
        <f>SUMIFS('[1]Budget Execution 2023'!$F:$F,'[1]Budget Execution 2023'!$A:$A,'2023 Consolidated'!AZ1,'[1]Budget Execution 2023'!$C:$C,$A$17)</f>
        <v>0</v>
      </c>
      <c r="BB17" s="15">
        <f>SUMIFS('[1]Budget Execution 2023'!$G:$G,'[1]Budget Execution 2023'!$A:$A,'2023 Consolidated'!AZ1,'[1]Budget Execution 2023'!$C:$C,$A$17)</f>
        <v>0</v>
      </c>
      <c r="BC17" s="15">
        <f t="shared" si="207"/>
        <v>0</v>
      </c>
      <c r="BD17" s="15">
        <f>SUMIFS('[1]Budget Execution 2023'!$E:$E,'[1]Budget Execution 2023'!$A:$A,'2023 Consolidated'!BD1,'[1]Budget Execution 2023'!$C:$C,$A$17)</f>
        <v>0</v>
      </c>
      <c r="BE17" s="15">
        <f>SUMIFS('[1]Budget Execution 2023'!$F:$F,'[1]Budget Execution 2023'!$A:$A,'2023 Consolidated'!BD1,'[1]Budget Execution 2023'!$C:$C,$A$17)</f>
        <v>0</v>
      </c>
      <c r="BF17" s="15">
        <f>SUMIFS('[1]Budget Execution 2023'!$G:$G,'[1]Budget Execution 2023'!$A:$A,'2023 Consolidated'!BD1,'[1]Budget Execution 2023'!$C:$C,$A$17)</f>
        <v>0</v>
      </c>
      <c r="BG17" s="15">
        <f t="shared" si="208"/>
        <v>0</v>
      </c>
      <c r="BH17" s="15">
        <f>SUMIFS('[1]Budget Execution 2023'!$E:$E,'[1]Budget Execution 2023'!$A:$A,'2023 Consolidated'!BH1,'[1]Budget Execution 2023'!$C:$C,$A$17)</f>
        <v>0</v>
      </c>
      <c r="BI17" s="15">
        <f>SUMIFS('[1]Budget Execution 2023'!$F:$F,'[1]Budget Execution 2023'!$A:$A,'2023 Consolidated'!BH1,'[1]Budget Execution 2023'!$C:$C,$A$17)</f>
        <v>0</v>
      </c>
      <c r="BJ17" s="15">
        <f>SUMIFS('[1]Budget Execution 2023'!$G:$G,'[1]Budget Execution 2023'!$A:$A,'2023 Consolidated'!BH1,'[1]Budget Execution 2023'!$C:$C,$A$17)</f>
        <v>0</v>
      </c>
      <c r="BK17" s="15">
        <f t="shared" si="209"/>
        <v>0</v>
      </c>
      <c r="BL17" s="15">
        <f>SUMIFS('[1]Budget Execution 2023'!$E:$E,'[1]Budget Execution 2023'!$A:$A,'2023 Consolidated'!BL1,'[1]Budget Execution 2023'!$C:$C,$A$17)</f>
        <v>0</v>
      </c>
      <c r="BM17" s="15">
        <f>SUMIFS('[1]Budget Execution 2023'!$F:$F,'[1]Budget Execution 2023'!$A:$A,'2023 Consolidated'!BL1,'[1]Budget Execution 2023'!$C:$C,$A$17)</f>
        <v>0</v>
      </c>
      <c r="BN17" s="15">
        <f>SUMIFS('[1]Budget Execution 2023'!$G:$G,'[1]Budget Execution 2023'!$A:$A,'2023 Consolidated'!BL1,'[1]Budget Execution 2023'!$C:$C,$A$17)</f>
        <v>0</v>
      </c>
      <c r="BO17" s="15">
        <f t="shared" si="210"/>
        <v>0</v>
      </c>
      <c r="BP17" s="15">
        <f>SUMIFS('[1]Budget Execution 2023'!$E:$E,'[1]Budget Execution 2023'!$A:$A,'2023 Consolidated'!BP1,'[1]Budget Execution 2023'!$C:$C,$A$17)</f>
        <v>0</v>
      </c>
      <c r="BQ17" s="15">
        <f>SUMIFS('[1]Budget Execution 2023'!$F:$F,'[1]Budget Execution 2023'!$A:$A,'2023 Consolidated'!BP1,'[1]Budget Execution 2023'!$C:$C,$A$17)</f>
        <v>0</v>
      </c>
      <c r="BR17" s="15">
        <f>SUMIFS('[1]Budget Execution 2023'!$G:$G,'[1]Budget Execution 2023'!$A:$A,'2023 Consolidated'!BP1,'[1]Budget Execution 2023'!$C:$C,$A$17)</f>
        <v>0</v>
      </c>
      <c r="BS17" s="15">
        <f t="shared" si="211"/>
        <v>0</v>
      </c>
      <c r="BT17" s="15">
        <f>SUMIFS('[1]Budget Execution 2023'!$E:$E,'[1]Budget Execution 2023'!$A:$A,'2023 Consolidated'!BT1,'[1]Budget Execution 2023'!$C:$C,$A$17)</f>
        <v>0</v>
      </c>
      <c r="BU17" s="15">
        <f>SUMIFS('[1]Budget Execution 2023'!$F:$F,'[1]Budget Execution 2023'!$A:$A,'2023 Consolidated'!BT1,'[1]Budget Execution 2023'!$C:$C,$A$17)</f>
        <v>0</v>
      </c>
      <c r="BV17" s="15">
        <f>SUMIFS('[1]Budget Execution 2023'!$G:$G,'[1]Budget Execution 2023'!$A:$A,'2023 Consolidated'!BT1,'[1]Budget Execution 2023'!$C:$C,$A$17)</f>
        <v>0</v>
      </c>
      <c r="BW17" s="15">
        <f t="shared" si="115"/>
        <v>0</v>
      </c>
      <c r="BX17" s="15">
        <f>SUMIFS('[1]Budget Execution 2023'!$E:$E,'[1]Budget Execution 2023'!$A:$A,'2023 Consolidated'!BX1,'[1]Budget Execution 2023'!$C:$C,$A$17)</f>
        <v>0</v>
      </c>
      <c r="BY17" s="15">
        <f>SUMIFS('[1]Budget Execution 2023'!$F:$F,'[1]Budget Execution 2023'!$A:$A,'2023 Consolidated'!BX1,'[1]Budget Execution 2023'!$C:$C,$A$17)</f>
        <v>0</v>
      </c>
      <c r="BZ17" s="15">
        <f>SUMIFS('[1]Budget Execution 2023'!$G:$G,'[1]Budget Execution 2023'!$A:$A,'2023 Consolidated'!BX1,'[1]Budget Execution 2023'!$C:$C,$A$17)</f>
        <v>0</v>
      </c>
      <c r="CA17" s="15">
        <f t="shared" si="117"/>
        <v>0</v>
      </c>
      <c r="CB17" s="15">
        <f>SUMIFS('[1]Budget Execution 2023'!$E:$E,'[1]Budget Execution 2023'!$A:$A,'2023 Consolidated'!CB1,'[1]Budget Execution 2023'!$C:$C,$A$17)</f>
        <v>0</v>
      </c>
      <c r="CC17" s="15">
        <f>SUMIFS('[1]Budget Execution 2023'!$F:$F,'[1]Budget Execution 2023'!$A:$A,'2023 Consolidated'!CB1,'[1]Budget Execution 2023'!$C:$C,$A$17)</f>
        <v>0</v>
      </c>
      <c r="CD17" s="15">
        <f>SUMIFS('[1]Budget Execution 2023'!$G:$G,'[1]Budget Execution 2023'!$A:$A,'2023 Consolidated'!CB1,'[1]Budget Execution 2023'!$C:$C,$A$17)</f>
        <v>0</v>
      </c>
      <c r="CE17" s="15">
        <f t="shared" si="212"/>
        <v>0</v>
      </c>
      <c r="CF17" s="15">
        <f>SUMIFS('[1]Budget Execution 2023'!$E:$E,'[1]Budget Execution 2023'!$A:$A,'2023 Consolidated'!CF1,'[1]Budget Execution 2023'!$C:$C,$A$17)</f>
        <v>1920642000</v>
      </c>
      <c r="CG17" s="15">
        <f>SUMIFS('[1]Budget Execution 2023'!$F:$F,'[1]Budget Execution 2023'!$A:$A,'2023 Consolidated'!CF1,'[1]Budget Execution 2023'!$C:$C,$A$17)</f>
        <v>2422288434</v>
      </c>
      <c r="CH17" s="15">
        <f>SUMIFS('[1]Budget Execution 2023'!$G:$G,'[1]Budget Execution 2023'!$A:$A,'2023 Consolidated'!CF1,'[1]Budget Execution 2023'!$C:$C,$A$17)</f>
        <v>21495695305.919998</v>
      </c>
      <c r="CI17" s="15">
        <f t="shared" si="213"/>
        <v>19073406871.919998</v>
      </c>
      <c r="CJ17" s="15">
        <f>SUMIFS('[1]Budget Execution 2023'!$E:$E,'[1]Budget Execution 2023'!$A:$A,'2023 Consolidated'!CJ1,'[1]Budget Execution 2023'!$C:$C,$A$17)</f>
        <v>0</v>
      </c>
      <c r="CK17" s="15">
        <f>SUMIFS('[1]Budget Execution 2023'!$F:$F,'[1]Budget Execution 2023'!$A:$A,'2023 Consolidated'!CJ1,'[1]Budget Execution 2023'!$C:$C,$A$17)</f>
        <v>0</v>
      </c>
      <c r="CL17" s="15">
        <f>SUMIFS('[1]Budget Execution 2023'!$G:$G,'[1]Budget Execution 2023'!$A:$A,'2023 Consolidated'!CJ1,'[1]Budget Execution 2023'!$C:$C,$A$17)</f>
        <v>0</v>
      </c>
      <c r="CM17" s="15">
        <f t="shared" si="214"/>
        <v>0</v>
      </c>
      <c r="CN17" s="15">
        <f>SUMIFS('[1]Budget Execution 2023'!$E:$E,'[1]Budget Execution 2023'!$A:$A,'2023 Consolidated'!CN1,'[1]Budget Execution 2023'!$C:$C,$A$17)</f>
        <v>0</v>
      </c>
      <c r="CO17" s="15">
        <f>SUMIFS('[1]Budget Execution 2023'!$F:$F,'[1]Budget Execution 2023'!$A:$A,'2023 Consolidated'!CN1,'[1]Budget Execution 2023'!$C:$C,$A$17)</f>
        <v>0</v>
      </c>
      <c r="CP17" s="15">
        <f>SUMIFS('[1]Budget Execution 2023'!$G:$G,'[1]Budget Execution 2023'!$A:$A,'2023 Consolidated'!CN1,'[1]Budget Execution 2023'!$C:$C,$A$17)</f>
        <v>0</v>
      </c>
      <c r="CQ17" s="15">
        <f t="shared" si="215"/>
        <v>0</v>
      </c>
      <c r="CR17" s="15">
        <f>SUMIFS('[1]Budget Execution 2023'!$E:$E,'[1]Budget Execution 2023'!$A:$A,'2023 Consolidated'!CR1,'[1]Budget Execution 2023'!$C:$C,$A$17)</f>
        <v>0</v>
      </c>
      <c r="CS17" s="15">
        <f>SUMIFS('[1]Budget Execution 2023'!$F:$F,'[1]Budget Execution 2023'!$A:$A,'2023 Consolidated'!CR1,'[1]Budget Execution 2023'!$C:$C,$A$17)</f>
        <v>0</v>
      </c>
      <c r="CT17" s="15">
        <f>SUMIFS('[1]Budget Execution 2023'!$G:$G,'[1]Budget Execution 2023'!$A:$A,'2023 Consolidated'!CR1,'[1]Budget Execution 2023'!$C:$C,$A$17)</f>
        <v>0</v>
      </c>
      <c r="CU17" s="15">
        <f t="shared" si="216"/>
        <v>0</v>
      </c>
      <c r="CV17" s="15">
        <f>SUMIFS('[1]Budget Execution 2023'!$E:$E,'[1]Budget Execution 2023'!$A:$A,'2023 Consolidated'!CV1,'[1]Budget Execution 2023'!$C:$C,$A$17)</f>
        <v>0</v>
      </c>
      <c r="CW17" s="15">
        <f>SUMIFS('[1]Budget Execution 2023'!$F:$F,'[1]Budget Execution 2023'!$A:$A,'2023 Consolidated'!CV1,'[1]Budget Execution 2023'!$C:$C,$A$17)</f>
        <v>0</v>
      </c>
      <c r="CX17" s="15">
        <f>SUMIFS('[1]Budget Execution 2023'!$G:$G,'[1]Budget Execution 2023'!$A:$A,'2023 Consolidated'!CV1,'[1]Budget Execution 2023'!$C:$C,$A$17)</f>
        <v>0</v>
      </c>
      <c r="CY17" s="15">
        <f t="shared" si="217"/>
        <v>0</v>
      </c>
      <c r="CZ17" s="15">
        <f>SUMIFS('[1]Budget Execution 2023'!$E:$E,'[1]Budget Execution 2023'!$A:$A,'2023 Consolidated'!CZ1,'[1]Budget Execution 2023'!$C:$C,$A$17)</f>
        <v>0</v>
      </c>
      <c r="DA17" s="15">
        <f>SUMIFS('[1]Budget Execution 2023'!$F:$F,'[1]Budget Execution 2023'!$A:$A,'2023 Consolidated'!CZ1,'[1]Budget Execution 2023'!$C:$C,$A$17)</f>
        <v>0</v>
      </c>
      <c r="DB17" s="15">
        <f>SUMIFS('[1]Budget Execution 2023'!$G:$G,'[1]Budget Execution 2023'!$A:$A,'2023 Consolidated'!CZ1,'[1]Budget Execution 2023'!$C:$C,$A$17)</f>
        <v>0</v>
      </c>
      <c r="DC17" s="15">
        <f t="shared" si="218"/>
        <v>0</v>
      </c>
      <c r="DD17" s="15">
        <f>SUMIFS('[1]Budget Execution 2023'!$E:$E,'[1]Budget Execution 2023'!$A:$A,'2023 Consolidated'!DD1,'[1]Budget Execution 2023'!$C:$C,$A$17)</f>
        <v>0</v>
      </c>
      <c r="DE17" s="15">
        <f>SUMIFS('[1]Budget Execution 2023'!$F:$F,'[1]Budget Execution 2023'!$A:$A,'2023 Consolidated'!DD1,'[1]Budget Execution 2023'!$C:$C,$A$17)</f>
        <v>0</v>
      </c>
      <c r="DF17" s="15">
        <f>SUMIFS('[1]Budget Execution 2023'!$G:$G,'[1]Budget Execution 2023'!$A:$A,'2023 Consolidated'!DD1,'[1]Budget Execution 2023'!$C:$C,$A$17)</f>
        <v>0</v>
      </c>
      <c r="DG17" s="15">
        <f t="shared" si="219"/>
        <v>0</v>
      </c>
      <c r="DH17" s="15">
        <f>SUMIFS('[1]Budget Execution 2023'!$E:$E,'[1]Budget Execution 2023'!$A:$A,'2023 Consolidated'!DH1,'[1]Budget Execution 2023'!$C:$C,$A$17)</f>
        <v>0</v>
      </c>
      <c r="DI17" s="15">
        <f>SUMIFS('[1]Budget Execution 2023'!$F:$F,'[1]Budget Execution 2023'!$A:$A,'2023 Consolidated'!DH1,'[1]Budget Execution 2023'!$C:$C,$A$17)</f>
        <v>0</v>
      </c>
      <c r="DJ17" s="15">
        <f>SUMIFS('[1]Budget Execution 2023'!$G:$G,'[1]Budget Execution 2023'!$A:$A,'2023 Consolidated'!DH1,'[1]Budget Execution 2023'!$C:$C,$A$17)</f>
        <v>0</v>
      </c>
      <c r="DK17" s="15">
        <f t="shared" si="220"/>
        <v>0</v>
      </c>
      <c r="DL17" s="15">
        <f>SUMIFS('[1]Budget Execution 2023'!$E:$E,'[1]Budget Execution 2023'!$A:$A,'2023 Consolidated'!DL1,'[1]Budget Execution 2023'!$C:$C,$A$17)</f>
        <v>0</v>
      </c>
      <c r="DM17" s="15">
        <f>SUMIFS('[1]Budget Execution 2023'!$F:$F,'[1]Budget Execution 2023'!$A:$A,'2023 Consolidated'!DL1,'[1]Budget Execution 2023'!$C:$C,$A$17)</f>
        <v>0</v>
      </c>
      <c r="DN17" s="15">
        <f>SUMIFS('[1]Budget Execution 2023'!$G:$G,'[1]Budget Execution 2023'!$A:$A,'2023 Consolidated'!DL1,'[1]Budget Execution 2023'!$C:$C,$A$17)</f>
        <v>0</v>
      </c>
      <c r="DO17" s="15">
        <f t="shared" si="221"/>
        <v>0</v>
      </c>
      <c r="DP17" s="15">
        <f>SUMIFS('[1]Budget Execution 2023'!$E:$E,'[1]Budget Execution 2023'!$A:$A,'2023 Consolidated'!DP1,'[1]Budget Execution 2023'!$C:$C,$A$17)</f>
        <v>0</v>
      </c>
      <c r="DQ17" s="15">
        <f>SUMIFS('[1]Budget Execution 2023'!$F:$F,'[1]Budget Execution 2023'!$A:$A,'2023 Consolidated'!DP1,'[1]Budget Execution 2023'!$C:$C,$A$17)</f>
        <v>0</v>
      </c>
      <c r="DR17" s="15">
        <f>SUMIFS('[1]Budget Execution 2023'!$G:$G,'[1]Budget Execution 2023'!$A:$A,'2023 Consolidated'!DP1,'[1]Budget Execution 2023'!$C:$C,$A$17)</f>
        <v>0</v>
      </c>
      <c r="DS17" s="15">
        <f t="shared" si="222"/>
        <v>0</v>
      </c>
      <c r="DT17" s="15">
        <f>SUMIFS('[1]Budget Execution 2023'!$E:$E,'[1]Budget Execution 2023'!$A:$A,'2023 Consolidated'!DT1,'[1]Budget Execution 2023'!$C:$C,$A$17)</f>
        <v>0</v>
      </c>
      <c r="DU17" s="15">
        <f>SUMIFS('[1]Budget Execution 2023'!$F:$F,'[1]Budget Execution 2023'!$A:$A,'2023 Consolidated'!DT1,'[1]Budget Execution 2023'!$C:$C,$A$17)</f>
        <v>0</v>
      </c>
      <c r="DV17" s="15">
        <f>SUMIFS('[1]Budget Execution 2023'!$G:$G,'[1]Budget Execution 2023'!$A:$A,'2023 Consolidated'!DT1,'[1]Budget Execution 2023'!$C:$C,$A$17)</f>
        <v>0</v>
      </c>
      <c r="DW17" s="15">
        <f t="shared" si="223"/>
        <v>0</v>
      </c>
      <c r="DX17" s="15">
        <f>SUMIFS('[1]Budget Execution 2023'!$E:$E,'[1]Budget Execution 2023'!$A:$A,'2023 Consolidated'!DX1,'[1]Budget Execution 2023'!$C:$C,$A$17)</f>
        <v>0</v>
      </c>
      <c r="DY17" s="15">
        <f>SUMIFS('[1]Budget Execution 2023'!$F:$F,'[1]Budget Execution 2023'!$A:$A,'2023 Consolidated'!DX1,'[1]Budget Execution 2023'!$C:$C,$A$17)</f>
        <v>0</v>
      </c>
      <c r="DZ17" s="15">
        <f>SUMIFS('[1]Budget Execution 2023'!$G:$G,'[1]Budget Execution 2023'!$A:$A,'2023 Consolidated'!DX1,'[1]Budget Execution 2023'!$C:$C,$A$17)</f>
        <v>0</v>
      </c>
      <c r="EA17" s="15">
        <f t="shared" si="224"/>
        <v>0</v>
      </c>
      <c r="EB17" s="15">
        <f>SUMIFS('[1]Budget Execution 2023'!$E:$E,'[1]Budget Execution 2023'!$A:$A,'2023 Consolidated'!EB1,'[1]Budget Execution 2023'!$C:$C,$A$17)</f>
        <v>0</v>
      </c>
      <c r="EC17" s="15">
        <f>SUMIFS('[1]Budget Execution 2023'!$F:$F,'[1]Budget Execution 2023'!$A:$A,'2023 Consolidated'!EB1,'[1]Budget Execution 2023'!$C:$C,$A$17)</f>
        <v>0</v>
      </c>
      <c r="ED17" s="15">
        <f>SUMIFS('[1]Budget Execution 2023'!$G:$G,'[1]Budget Execution 2023'!$A:$A,'2023 Consolidated'!EB1,'[1]Budget Execution 2023'!$C:$C,$A$17)</f>
        <v>0</v>
      </c>
      <c r="EE17" s="15">
        <f t="shared" si="225"/>
        <v>0</v>
      </c>
      <c r="EF17" s="15">
        <f>SUMIFS('[1]Budget Execution 2023'!$E:$E,'[1]Budget Execution 2023'!$A:$A,'2023 Consolidated'!EF1,'[1]Budget Execution 2023'!$C:$C,$A$17)</f>
        <v>0</v>
      </c>
      <c r="EG17" s="15">
        <f>SUMIFS('[1]Budget Execution 2023'!$F:$F,'[1]Budget Execution 2023'!$A:$A,'2023 Consolidated'!EF1,'[1]Budget Execution 2023'!$C:$C,$A$17)</f>
        <v>0</v>
      </c>
      <c r="EH17" s="15">
        <f>SUMIFS('[1]Budget Execution 2023'!$G:$G,'[1]Budget Execution 2023'!$A:$A,'2023 Consolidated'!EF1,'[1]Budget Execution 2023'!$C:$C,$A$17)</f>
        <v>0</v>
      </c>
      <c r="EI17" s="15">
        <f t="shared" si="226"/>
        <v>0</v>
      </c>
      <c r="EJ17" s="15">
        <f>SUMIFS('[1]Budget Execution 2023'!$E:$E,'[1]Budget Execution 2023'!$A:$A,'2023 Consolidated'!EJ1,'[1]Budget Execution 2023'!$C:$C,$A$17)</f>
        <v>0</v>
      </c>
      <c r="EK17" s="15">
        <f>SUMIFS('[1]Budget Execution 2023'!$F:$F,'[1]Budget Execution 2023'!$A:$A,'2023 Consolidated'!EJ1,'[1]Budget Execution 2023'!$C:$C,$A$17)</f>
        <v>0</v>
      </c>
      <c r="EL17" s="15">
        <f>SUMIFS('[1]Budget Execution 2023'!$G:$G,'[1]Budget Execution 2023'!$A:$A,'2023 Consolidated'!EJ1,'[1]Budget Execution 2023'!$C:$C,$A$17)</f>
        <v>0</v>
      </c>
      <c r="EM17" s="15">
        <f t="shared" si="227"/>
        <v>0</v>
      </c>
      <c r="EN17" s="15">
        <f>SUMIFS('[1]Budget Execution 2023'!$E:$E,'[1]Budget Execution 2023'!$A:$A,'2023 Consolidated'!EN1,'[1]Budget Execution 2023'!$C:$C,$A$17)</f>
        <v>0</v>
      </c>
      <c r="EO17" s="15">
        <f>SUMIFS('[1]Budget Execution 2023'!$F:$F,'[1]Budget Execution 2023'!$A:$A,'2023 Consolidated'!EN1,'[1]Budget Execution 2023'!$C:$C,$A$17)</f>
        <v>0</v>
      </c>
      <c r="EP17" s="15">
        <f>SUMIFS('[1]Budget Execution 2023'!$G:$G,'[1]Budget Execution 2023'!$A:$A,'2023 Consolidated'!EN1,'[1]Budget Execution 2023'!$C:$C,$A$17)</f>
        <v>0</v>
      </c>
      <c r="EQ17" s="15">
        <f t="shared" si="228"/>
        <v>0</v>
      </c>
      <c r="ER17" s="15">
        <f>SUMIFS('[1]Budget Execution 2023'!$E:$E,'[1]Budget Execution 2023'!$A:$A,'2023 Consolidated'!ER1,'[1]Budget Execution 2023'!$C:$C,$A$17)</f>
        <v>0</v>
      </c>
      <c r="ES17" s="15">
        <f>SUMIFS('[1]Budget Execution 2023'!$F:$F,'[1]Budget Execution 2023'!$A:$A,'2023 Consolidated'!ER1,'[1]Budget Execution 2023'!$C:$C,$A$17)</f>
        <v>0</v>
      </c>
      <c r="ET17" s="15">
        <f>SUMIFS('[1]Budget Execution 2023'!$G:$G,'[1]Budget Execution 2023'!$A:$A,'2023 Consolidated'!ER1,'[1]Budget Execution 2023'!$C:$C,$A$17)</f>
        <v>0</v>
      </c>
      <c r="EU17" s="15">
        <f t="shared" si="229"/>
        <v>0</v>
      </c>
      <c r="EV17" s="15">
        <f>SUMIFS('[1]Budget Execution 2023'!$E:$E,'[1]Budget Execution 2023'!$A:$A,'2023 Consolidated'!EV1,'[1]Budget Execution 2023'!$C:$C,$A$17)</f>
        <v>0</v>
      </c>
      <c r="EW17" s="15">
        <f>SUMIFS('[1]Budget Execution 2023'!$F:$F,'[1]Budget Execution 2023'!$A:$A,'2023 Consolidated'!EV1,'[1]Budget Execution 2023'!$C:$C,$A$17)</f>
        <v>0</v>
      </c>
      <c r="EX17" s="15">
        <f>SUMIFS('[1]Budget Execution 2023'!$G:$G,'[1]Budget Execution 2023'!$A:$A,'2023 Consolidated'!EV1,'[1]Budget Execution 2023'!$C:$C,$A$17)</f>
        <v>0</v>
      </c>
      <c r="EY17" s="15">
        <f t="shared" si="230"/>
        <v>0</v>
      </c>
      <c r="EZ17" s="15">
        <f>SUMIFS('[1]Budget Execution 2023'!$E:$E,'[1]Budget Execution 2023'!$A:$A,'2023 Consolidated'!EZ1,'[1]Budget Execution 2023'!$C:$C,$A$17)</f>
        <v>0</v>
      </c>
      <c r="FA17" s="15">
        <f>SUMIFS('[1]Budget Execution 2023'!$F:$F,'[1]Budget Execution 2023'!$A:$A,'2023 Consolidated'!EZ1,'[1]Budget Execution 2023'!$C:$C,$A$17)</f>
        <v>0</v>
      </c>
      <c r="FB17" s="15">
        <f>SUMIFS('[1]Budget Execution 2023'!$G:$G,'[1]Budget Execution 2023'!$A:$A,'2023 Consolidated'!EZ1,'[1]Budget Execution 2023'!$C:$C,$A$17)</f>
        <v>0</v>
      </c>
      <c r="FC17" s="15">
        <f t="shared" si="231"/>
        <v>0</v>
      </c>
      <c r="FD17" s="15">
        <f>SUMIFS('[1]Budget Execution 2023'!$E:$E,'[1]Budget Execution 2023'!$A:$A,'2023 Consolidated'!FD1,'[1]Budget Execution 2023'!$C:$C,$A$17)</f>
        <v>0</v>
      </c>
      <c r="FE17" s="15">
        <f>SUMIFS('[1]Budget Execution 2023'!$F:$F,'[1]Budget Execution 2023'!$A:$A,'2023 Consolidated'!FD1,'[1]Budget Execution 2023'!$C:$C,$A$17)</f>
        <v>0</v>
      </c>
      <c r="FF17" s="15">
        <f>SUMIFS('[1]Budget Execution 2023'!$G:$G,'[1]Budget Execution 2023'!$A:$A,'2023 Consolidated'!FD1,'[1]Budget Execution 2023'!$C:$C,$A$17)</f>
        <v>0</v>
      </c>
      <c r="FG17" s="15">
        <f t="shared" si="232"/>
        <v>0</v>
      </c>
      <c r="FH17" s="15">
        <f>SUMIFS('[1]Budget Execution 2023'!$E:$E,'[1]Budget Execution 2023'!$A:$A,'2023 Consolidated'!FH1,'[1]Budget Execution 2023'!$C:$C,$A$17)</f>
        <v>260000</v>
      </c>
      <c r="FI17" s="15">
        <f>SUMIFS('[1]Budget Execution 2023'!$F:$F,'[1]Budget Execution 2023'!$A:$A,'2023 Consolidated'!FH1,'[1]Budget Execution 2023'!$C:$C,$A$17)</f>
        <v>436000</v>
      </c>
      <c r="FJ17" s="15">
        <f>SUMIFS('[1]Budget Execution 2023'!$G:$G,'[1]Budget Execution 2023'!$A:$A,'2023 Consolidated'!FH1,'[1]Budget Execution 2023'!$C:$C,$A$17)</f>
        <v>430560</v>
      </c>
      <c r="FK17" s="15">
        <f t="shared" si="233"/>
        <v>-5440</v>
      </c>
      <c r="FL17" s="15">
        <f>SUMIFS('[1]Budget Execution 2023'!$E:$E,'[1]Budget Execution 2023'!$A:$A,'2023 Consolidated'!FL1,'[1]Budget Execution 2023'!$C:$C,$A$17)</f>
        <v>0</v>
      </c>
      <c r="FM17" s="15">
        <f>SUMIFS('[1]Budget Execution 2023'!$F:$F,'[1]Budget Execution 2023'!$A:$A,'2023 Consolidated'!FL1,'[1]Budget Execution 2023'!$C:$C,$A$17)</f>
        <v>0</v>
      </c>
      <c r="FN17" s="15">
        <f>SUMIFS('[1]Budget Execution 2023'!$G:$G,'[1]Budget Execution 2023'!$A:$A,'2023 Consolidated'!FL1,'[1]Budget Execution 2023'!$C:$C,$A$17)</f>
        <v>0</v>
      </c>
      <c r="FO17" s="15">
        <f t="shared" si="234"/>
        <v>0</v>
      </c>
      <c r="FP17" s="15">
        <f>SUMIFS('[1]Budget Execution 2023'!$E:$E,'[1]Budget Execution 2023'!$A:$A,'2023 Consolidated'!FP1,'[1]Budget Execution 2023'!$C:$C,$A$17)</f>
        <v>0</v>
      </c>
      <c r="FQ17" s="15">
        <f>SUMIFS('[1]Budget Execution 2023'!$F:$F,'[1]Budget Execution 2023'!$A:$A,'2023 Consolidated'!FP1,'[1]Budget Execution 2023'!$C:$C,$A$17)</f>
        <v>0</v>
      </c>
      <c r="FR17" s="15">
        <f>SUMIFS('[1]Budget Execution 2023'!$G:$G,'[1]Budget Execution 2023'!$A:$A,'2023 Consolidated'!FP1,'[1]Budget Execution 2023'!$C:$C,$A$17)</f>
        <v>0</v>
      </c>
      <c r="FS17" s="15">
        <f t="shared" si="235"/>
        <v>0</v>
      </c>
      <c r="FT17" s="15">
        <f>SUMIFS('[1]Budget Execution 2023'!$E:$E,'[1]Budget Execution 2023'!$A:$A,'2023 Consolidated'!FT1,'[1]Budget Execution 2023'!$C:$C,$A$17)</f>
        <v>0</v>
      </c>
      <c r="FU17" s="15">
        <f>SUMIFS('[1]Budget Execution 2023'!$F:$F,'[1]Budget Execution 2023'!$A:$A,'2023 Consolidated'!FT1,'[1]Budget Execution 2023'!$C:$C,$A$17)</f>
        <v>0</v>
      </c>
      <c r="FV17" s="15">
        <f>SUMIFS('[1]Budget Execution 2023'!$G:$G,'[1]Budget Execution 2023'!$A:$A,'2023 Consolidated'!FT1,'[1]Budget Execution 2023'!$C:$C,$A$17)</f>
        <v>0</v>
      </c>
      <c r="FW17" s="15">
        <f t="shared" si="236"/>
        <v>0</v>
      </c>
      <c r="FX17" s="15">
        <f>SUMIFS('[1]Budget Execution 2023'!$E:$E,'[1]Budget Execution 2023'!$A:$A,'2023 Consolidated'!FX1,'[1]Budget Execution 2023'!$C:$C,$A$17)</f>
        <v>0</v>
      </c>
      <c r="FY17" s="15">
        <f>SUMIFS('[1]Budget Execution 2023'!$F:$F,'[1]Budget Execution 2023'!$A:$A,'2023 Consolidated'!FX1,'[1]Budget Execution 2023'!$C:$C,$A$17)</f>
        <v>0</v>
      </c>
      <c r="FZ17" s="15">
        <f>SUMIFS('[1]Budget Execution 2023'!$G:$G,'[1]Budget Execution 2023'!$A:$A,'2023 Consolidated'!FX1,'[1]Budget Execution 2023'!$C:$C,$A$17)</f>
        <v>0</v>
      </c>
      <c r="GA17" s="15">
        <f t="shared" si="237"/>
        <v>0</v>
      </c>
      <c r="GB17" s="15">
        <f>SUMIFS('[1]Budget Execution 2023'!$E:$E,'[1]Budget Execution 2023'!$A:$A,'2023 Consolidated'!GB1,'[1]Budget Execution 2023'!$C:$C,$A$17)</f>
        <v>0</v>
      </c>
      <c r="GC17" s="15">
        <f>SUMIFS('[1]Budget Execution 2023'!$F:$F,'[1]Budget Execution 2023'!$A:$A,'2023 Consolidated'!GB1,'[1]Budget Execution 2023'!$C:$C,$A$17)</f>
        <v>0</v>
      </c>
      <c r="GD17" s="15">
        <f>SUMIFS('[1]Budget Execution 2023'!$G:$G,'[1]Budget Execution 2023'!$A:$A,'2023 Consolidated'!GB1,'[1]Budget Execution 2023'!$C:$C,$A$17)</f>
        <v>0</v>
      </c>
      <c r="GE17" s="15">
        <f t="shared" si="238"/>
        <v>0</v>
      </c>
      <c r="GF17" s="15">
        <f>SUMIFS('[1]Budget Execution 2023'!$E:$E,'[1]Budget Execution 2023'!$A:$A,'2023 Consolidated'!GF1,'[1]Budget Execution 2023'!$C:$C,$A$17)</f>
        <v>0</v>
      </c>
      <c r="GG17" s="15">
        <f>SUMIFS('[1]Budget Execution 2023'!$F:$F,'[1]Budget Execution 2023'!$A:$A,'2023 Consolidated'!GF1,'[1]Budget Execution 2023'!$C:$C,$A$17)</f>
        <v>0</v>
      </c>
      <c r="GH17" s="15">
        <f>SUMIFS('[1]Budget Execution 2023'!$G:$G,'[1]Budget Execution 2023'!$A:$A,'2023 Consolidated'!GF1,'[1]Budget Execution 2023'!$C:$C,$A$17)</f>
        <v>0</v>
      </c>
      <c r="GI17" s="15">
        <f t="shared" si="239"/>
        <v>0</v>
      </c>
      <c r="GJ17" s="15">
        <f>SUMIFS('[1]Budget Execution 2023'!$E:$E,'[1]Budget Execution 2023'!$A:$A,'2023 Consolidated'!GJ1,'[1]Budget Execution 2023'!$C:$C,$A$17)</f>
        <v>0</v>
      </c>
      <c r="GK17" s="15">
        <f>SUMIFS('[1]Budget Execution 2023'!$F:$F,'[1]Budget Execution 2023'!$A:$A,'2023 Consolidated'!GJ1,'[1]Budget Execution 2023'!$C:$C,$A$17)</f>
        <v>0</v>
      </c>
      <c r="GL17" s="15">
        <f>SUMIFS('[1]Budget Execution 2023'!$G:$G,'[1]Budget Execution 2023'!$A:$A,'2023 Consolidated'!GJ1,'[1]Budget Execution 2023'!$C:$C,$A$17)</f>
        <v>0</v>
      </c>
      <c r="GM17" s="15">
        <f t="shared" si="240"/>
        <v>0</v>
      </c>
      <c r="GN17" s="15">
        <f>SUMIFS('[1]Budget Execution 2023'!$E:$E,'[1]Budget Execution 2023'!$A:$A,'2023 Consolidated'!GN1,'[1]Budget Execution 2023'!$C:$C,$A$17)</f>
        <v>398420000</v>
      </c>
      <c r="GO17" s="15">
        <f>SUMIFS('[1]Budget Execution 2023'!$F:$F,'[1]Budget Execution 2023'!$A:$A,'2023 Consolidated'!GN1,'[1]Budget Execution 2023'!$C:$C,$A$17)</f>
        <v>398420000</v>
      </c>
      <c r="GP17" s="15">
        <f>SUMIFS('[1]Budget Execution 2023'!$G:$G,'[1]Budget Execution 2023'!$A:$A,'2023 Consolidated'!GN1,'[1]Budget Execution 2023'!$C:$C,$A$17)</f>
        <v>165337550</v>
      </c>
      <c r="GQ17" s="15">
        <f t="shared" si="241"/>
        <v>-233082450</v>
      </c>
      <c r="GR17" s="15">
        <f>SUMIFS('[1]Budget Execution 2023'!$E:$E,'[1]Budget Execution 2023'!$A:$A,'2023 Consolidated'!GR1,'[1]Budget Execution 2023'!$C:$C,$A$17)</f>
        <v>0</v>
      </c>
      <c r="GS17" s="15">
        <f>SUMIFS('[1]Budget Execution 2023'!$F:$F,'[1]Budget Execution 2023'!$A:$A,'2023 Consolidated'!GR1,'[1]Budget Execution 2023'!$C:$C,$A$17)</f>
        <v>0</v>
      </c>
      <c r="GT17" s="15">
        <f>SUMIFS('[1]Budget Execution 2023'!$G:$G,'[1]Budget Execution 2023'!$A:$A,'2023 Consolidated'!GR1,'[1]Budget Execution 2023'!$C:$C,$A$17)</f>
        <v>0</v>
      </c>
      <c r="GU17" s="15">
        <f t="shared" si="242"/>
        <v>0</v>
      </c>
    </row>
    <row r="18" spans="1:203" s="2" customFormat="1" ht="30" customHeight="1" thickBot="1" x14ac:dyDescent="0.4">
      <c r="A18" s="14" t="s">
        <v>42</v>
      </c>
      <c r="B18" s="5" t="s">
        <v>11</v>
      </c>
      <c r="C18"/>
      <c r="D18" s="15">
        <f t="shared" si="198"/>
        <v>5068600000</v>
      </c>
      <c r="E18" s="15">
        <f>SUMIF($H$3:$GU$3,$E$3,H18:GU18)</f>
        <v>5547747000</v>
      </c>
      <c r="F18" s="15">
        <f>SUMIF($H$3:$GU$3,$F$3,H18:GU18)</f>
        <v>5544411612.8299999</v>
      </c>
      <c r="G18" s="15">
        <f t="shared" si="95"/>
        <v>-3335387.1700000763</v>
      </c>
      <c r="H18" s="15">
        <f>SUMIFS('[1]Budget Execution 2023'!$E:$E,'[1]Budget Execution 2023'!$A:$A,'2023 Consolidated'!H1,'[1]Budget Execution 2023'!$C:$C,$A$18)</f>
        <v>0</v>
      </c>
      <c r="I18" s="15">
        <f>SUMIFS('[1]Budget Execution 2023'!$F:$F,'[1]Budget Execution 2023'!$A:$A,'2023 Consolidated'!H1,'[1]Budget Execution 2023'!$C:$C,$A$18)</f>
        <v>0</v>
      </c>
      <c r="J18" s="15">
        <f>SUMIFS('[1]Budget Execution 2023'!$G:$G,'[1]Budget Execution 2023'!$A:$A,'2023 Consolidated'!H1,'[1]Budget Execution 2023'!$C:$C,$A$18)</f>
        <v>0</v>
      </c>
      <c r="K18" s="15">
        <f t="shared" si="97"/>
        <v>0</v>
      </c>
      <c r="L18" s="15">
        <f>SUMIFS('[1]Budget Execution 2023'!$E:$E,'[1]Budget Execution 2023'!$A:$A,'2023 Consolidated'!L1,'[1]Budget Execution 2023'!$C:$C,$A$18)</f>
        <v>0</v>
      </c>
      <c r="M18" s="15">
        <f>SUMIFS('[1]Budget Execution 2023'!$F:$F,'[1]Budget Execution 2023'!$A:$A,'2023 Consolidated'!L1,'[1]Budget Execution 2023'!$C:$C,$A$18)</f>
        <v>0</v>
      </c>
      <c r="N18" s="15">
        <f>SUMIFS('[1]Budget Execution 2023'!$G:$G,'[1]Budget Execution 2023'!$A:$A,'2023 Consolidated'!L1,'[1]Budget Execution 2023'!$C:$C,$A$18)</f>
        <v>0</v>
      </c>
      <c r="O18" s="15">
        <f t="shared" si="99"/>
        <v>0</v>
      </c>
      <c r="P18" s="15">
        <f>SUMIFS('[1]Budget Execution 2023'!$E:$E,'[1]Budget Execution 2023'!$A:$A,'2023 Consolidated'!P1,'[1]Budget Execution 2023'!$C:$C,$A$18)</f>
        <v>0</v>
      </c>
      <c r="Q18" s="15">
        <f>SUMIFS('[1]Budget Execution 2023'!$F:$F,'[1]Budget Execution 2023'!$A:$A,'2023 Consolidated'!P1,'[1]Budget Execution 2023'!$C:$C,$A$18)</f>
        <v>0</v>
      </c>
      <c r="R18" s="15">
        <f>SUMIFS('[1]Budget Execution 2023'!$G:$G,'[1]Budget Execution 2023'!$A:$A,'2023 Consolidated'!P1,'[1]Budget Execution 2023'!$C:$C,$A$18)</f>
        <v>0</v>
      </c>
      <c r="S18" s="15">
        <f t="shared" si="101"/>
        <v>0</v>
      </c>
      <c r="T18" s="15">
        <f>SUMIFS('[1]Budget Execution 2023'!$E:$E,'[1]Budget Execution 2023'!$A:$A,'2023 Consolidated'!T1,'[1]Budget Execution 2023'!$C:$C,$A$18)</f>
        <v>0</v>
      </c>
      <c r="U18" s="15">
        <f>SUMIFS('[1]Budget Execution 2023'!$F:$F,'[1]Budget Execution 2023'!$A:$A,'2023 Consolidated'!T1,'[1]Budget Execution 2023'!$C:$C,$A$18)</f>
        <v>0</v>
      </c>
      <c r="V18" s="15">
        <f>SUMIFS('[1]Budget Execution 2023'!$G:$G,'[1]Budget Execution 2023'!$A:$A,'2023 Consolidated'!T1,'[1]Budget Execution 2023'!$C:$C,$A$18)</f>
        <v>0</v>
      </c>
      <c r="W18" s="15">
        <f t="shared" si="199"/>
        <v>0</v>
      </c>
      <c r="X18" s="15">
        <f>SUMIFS('[1]Budget Execution 2023'!$E:$E,'[1]Budget Execution 2023'!$A:$A,'2023 Consolidated'!X1,'[1]Budget Execution 2023'!$C:$C,$A$18)</f>
        <v>0</v>
      </c>
      <c r="Y18" s="15">
        <f>SUMIFS('[1]Budget Execution 2023'!$F:$F,'[1]Budget Execution 2023'!$A:$A,'2023 Consolidated'!X1,'[1]Budget Execution 2023'!$C:$C,$A$18)</f>
        <v>0</v>
      </c>
      <c r="Z18" s="15">
        <f>SUMIFS('[1]Budget Execution 2023'!$G:$G,'[1]Budget Execution 2023'!$A:$A,'2023 Consolidated'!X1,'[1]Budget Execution 2023'!$C:$C,$A$18)</f>
        <v>0</v>
      </c>
      <c r="AA18" s="15">
        <f t="shared" si="200"/>
        <v>0</v>
      </c>
      <c r="AB18" s="15">
        <f>SUMIFS('[1]Budget Execution 2023'!$E:$E,'[1]Budget Execution 2023'!$A:$A,'2023 Consolidated'!AB1,'[1]Budget Execution 2023'!$C:$C,$A$18)</f>
        <v>0</v>
      </c>
      <c r="AC18" s="15">
        <f>SUMIFS('[1]Budget Execution 2023'!$F:$F,'[1]Budget Execution 2023'!$A:$A,'2023 Consolidated'!AB1,'[1]Budget Execution 2023'!$C:$C,$A$18)</f>
        <v>0</v>
      </c>
      <c r="AD18" s="15">
        <f>SUMIFS('[1]Budget Execution 2023'!$G:$G,'[1]Budget Execution 2023'!$A:$A,'2023 Consolidated'!AB1,'[1]Budget Execution 2023'!$C:$C,$A$18)</f>
        <v>0</v>
      </c>
      <c r="AE18" s="15">
        <f t="shared" si="201"/>
        <v>0</v>
      </c>
      <c r="AF18" s="15">
        <f>SUMIFS('[1]Budget Execution 2023'!$E:$E,'[1]Budget Execution 2023'!$A:$A,'2023 Consolidated'!AF1,'[1]Budget Execution 2023'!$C:$C,$A$18)</f>
        <v>0</v>
      </c>
      <c r="AG18" s="15">
        <f>SUMIFS('[1]Budget Execution 2023'!$F:$F,'[1]Budget Execution 2023'!$A:$A,'2023 Consolidated'!AF1,'[1]Budget Execution 2023'!$C:$C,$A$18)</f>
        <v>0</v>
      </c>
      <c r="AH18" s="15">
        <f>SUMIFS('[1]Budget Execution 2023'!$G:$G,'[1]Budget Execution 2023'!$A:$A,'2023 Consolidated'!AF1,'[1]Budget Execution 2023'!$C:$C,$A$18)</f>
        <v>0</v>
      </c>
      <c r="AI18" s="15">
        <f t="shared" si="202"/>
        <v>0</v>
      </c>
      <c r="AJ18" s="15">
        <f>SUMIFS('[1]Budget Execution 2023'!$E:$E,'[1]Budget Execution 2023'!$A:$A,'2023 Consolidated'!AJ1,'[1]Budget Execution 2023'!$C:$C,$A$18)</f>
        <v>0</v>
      </c>
      <c r="AK18" s="15">
        <f>SUMIFS('[1]Budget Execution 2023'!$F:$F,'[1]Budget Execution 2023'!$A:$A,'2023 Consolidated'!AJ1,'[1]Budget Execution 2023'!$C:$C,$A$18)</f>
        <v>0</v>
      </c>
      <c r="AL18" s="15">
        <f>SUMIFS('[1]Budget Execution 2023'!$G:$G,'[1]Budget Execution 2023'!$A:$A,'2023 Consolidated'!AJ1,'[1]Budget Execution 2023'!$C:$C,$A$18)</f>
        <v>0</v>
      </c>
      <c r="AM18" s="15">
        <f t="shared" si="203"/>
        <v>0</v>
      </c>
      <c r="AN18" s="15">
        <f>SUMIFS('[1]Budget Execution 2023'!$E:$E,'[1]Budget Execution 2023'!$A:$A,'2023 Consolidated'!AN1,'[1]Budget Execution 2023'!$C:$C,$A$18)</f>
        <v>0</v>
      </c>
      <c r="AO18" s="15">
        <f>SUMIFS('[1]Budget Execution 2023'!$F:$F,'[1]Budget Execution 2023'!$A:$A,'2023 Consolidated'!AN1,'[1]Budget Execution 2023'!$C:$C,$A$18)</f>
        <v>0</v>
      </c>
      <c r="AP18" s="15">
        <f>SUMIFS('[1]Budget Execution 2023'!$G:$G,'[1]Budget Execution 2023'!$A:$A,'2023 Consolidated'!AN1,'[1]Budget Execution 2023'!$C:$C,$A$18)</f>
        <v>0</v>
      </c>
      <c r="AQ18" s="15">
        <f t="shared" si="204"/>
        <v>0</v>
      </c>
      <c r="AR18" s="15">
        <f>SUMIFS('[1]Budget Execution 2023'!$E:$E,'[1]Budget Execution 2023'!$A:$A,'2023 Consolidated'!AR1,'[1]Budget Execution 2023'!$C:$C,$A$18)</f>
        <v>0</v>
      </c>
      <c r="AS18" s="15">
        <f>SUMIFS('[1]Budget Execution 2023'!$F:$F,'[1]Budget Execution 2023'!$A:$A,'2023 Consolidated'!AR1,'[1]Budget Execution 2023'!$C:$C,$A$18)</f>
        <v>0</v>
      </c>
      <c r="AT18" s="15">
        <f>SUMIFS('[1]Budget Execution 2023'!$G:$G,'[1]Budget Execution 2023'!$A:$A,'2023 Consolidated'!AR1,'[1]Budget Execution 2023'!$C:$C,$A$18)</f>
        <v>0</v>
      </c>
      <c r="AU18" s="15">
        <f t="shared" si="205"/>
        <v>0</v>
      </c>
      <c r="AV18" s="15">
        <f>SUMIFS('[1]Budget Execution 2023'!$E:$E,'[1]Budget Execution 2023'!$A:$A,'2023 Consolidated'!AV1,'[1]Budget Execution 2023'!$C:$C,$A$18)</f>
        <v>0</v>
      </c>
      <c r="AW18" s="15">
        <f>SUMIFS('[1]Budget Execution 2023'!$F:$F,'[1]Budget Execution 2023'!$A:$A,'2023 Consolidated'!AV1,'[1]Budget Execution 2023'!$C:$C,$A$18)</f>
        <v>0</v>
      </c>
      <c r="AX18" s="15">
        <f>SUMIFS('[1]Budget Execution 2023'!$G:$G,'[1]Budget Execution 2023'!$A:$A,'2023 Consolidated'!AV1,'[1]Budget Execution 2023'!$C:$C,$A$18)</f>
        <v>0</v>
      </c>
      <c r="AY18" s="15">
        <f t="shared" si="206"/>
        <v>0</v>
      </c>
      <c r="AZ18" s="15">
        <f>SUMIFS('[1]Budget Execution 2023'!$E:$E,'[1]Budget Execution 2023'!$A:$A,'2023 Consolidated'!AZ1,'[1]Budget Execution 2023'!$C:$C,$A$18)</f>
        <v>0</v>
      </c>
      <c r="BA18" s="15">
        <f>SUMIFS('[1]Budget Execution 2023'!$F:$F,'[1]Budget Execution 2023'!$A:$A,'2023 Consolidated'!AZ1,'[1]Budget Execution 2023'!$C:$C,$A$18)</f>
        <v>0</v>
      </c>
      <c r="BB18" s="15">
        <f>SUMIFS('[1]Budget Execution 2023'!$G:$G,'[1]Budget Execution 2023'!$A:$A,'2023 Consolidated'!AZ1,'[1]Budget Execution 2023'!$C:$C,$A$18)</f>
        <v>0</v>
      </c>
      <c r="BC18" s="15">
        <f t="shared" si="207"/>
        <v>0</v>
      </c>
      <c r="BD18" s="15">
        <f>SUMIFS('[1]Budget Execution 2023'!$E:$E,'[1]Budget Execution 2023'!$A:$A,'2023 Consolidated'!BD1,'[1]Budget Execution 2023'!$C:$C,$A$18)</f>
        <v>0</v>
      </c>
      <c r="BE18" s="15">
        <f>SUMIFS('[1]Budget Execution 2023'!$F:$F,'[1]Budget Execution 2023'!$A:$A,'2023 Consolidated'!BD1,'[1]Budget Execution 2023'!$C:$C,$A$18)</f>
        <v>0</v>
      </c>
      <c r="BF18" s="15">
        <f>SUMIFS('[1]Budget Execution 2023'!$G:$G,'[1]Budget Execution 2023'!$A:$A,'2023 Consolidated'!BD1,'[1]Budget Execution 2023'!$C:$C,$A$18)</f>
        <v>0</v>
      </c>
      <c r="BG18" s="15">
        <f t="shared" si="208"/>
        <v>0</v>
      </c>
      <c r="BH18" s="15">
        <f>SUMIFS('[1]Budget Execution 2023'!$E:$E,'[1]Budget Execution 2023'!$A:$A,'2023 Consolidated'!BH1,'[1]Budget Execution 2023'!$C:$C,$A$18)</f>
        <v>0</v>
      </c>
      <c r="BI18" s="15">
        <f>SUMIFS('[1]Budget Execution 2023'!$F:$F,'[1]Budget Execution 2023'!$A:$A,'2023 Consolidated'!BH1,'[1]Budget Execution 2023'!$C:$C,$A$18)</f>
        <v>0</v>
      </c>
      <c r="BJ18" s="15">
        <f>SUMIFS('[1]Budget Execution 2023'!$G:$G,'[1]Budget Execution 2023'!$A:$A,'2023 Consolidated'!BH1,'[1]Budget Execution 2023'!$C:$C,$A$18)</f>
        <v>0</v>
      </c>
      <c r="BK18" s="15">
        <f t="shared" si="209"/>
        <v>0</v>
      </c>
      <c r="BL18" s="15">
        <f>SUMIFS('[1]Budget Execution 2023'!$E:$E,'[1]Budget Execution 2023'!$A:$A,'2023 Consolidated'!BL1,'[1]Budget Execution 2023'!$C:$C,$A$18)</f>
        <v>0</v>
      </c>
      <c r="BM18" s="15">
        <f>SUMIFS('[1]Budget Execution 2023'!$F:$F,'[1]Budget Execution 2023'!$A:$A,'2023 Consolidated'!BL1,'[1]Budget Execution 2023'!$C:$C,$A$18)</f>
        <v>0</v>
      </c>
      <c r="BN18" s="15">
        <f>SUMIFS('[1]Budget Execution 2023'!$G:$G,'[1]Budget Execution 2023'!$A:$A,'2023 Consolidated'!BL1,'[1]Budget Execution 2023'!$C:$C,$A$18)</f>
        <v>0</v>
      </c>
      <c r="BO18" s="15">
        <f t="shared" si="210"/>
        <v>0</v>
      </c>
      <c r="BP18" s="15">
        <f>SUMIFS('[1]Budget Execution 2023'!$E:$E,'[1]Budget Execution 2023'!$A:$A,'2023 Consolidated'!BP1,'[1]Budget Execution 2023'!$C:$C,$A$18)</f>
        <v>0</v>
      </c>
      <c r="BQ18" s="15">
        <f>SUMIFS('[1]Budget Execution 2023'!$F:$F,'[1]Budget Execution 2023'!$A:$A,'2023 Consolidated'!BP1,'[1]Budget Execution 2023'!$C:$C,$A$18)</f>
        <v>0</v>
      </c>
      <c r="BR18" s="15">
        <f>SUMIFS('[1]Budget Execution 2023'!$G:$G,'[1]Budget Execution 2023'!$A:$A,'2023 Consolidated'!BP1,'[1]Budget Execution 2023'!$C:$C,$A$18)</f>
        <v>0</v>
      </c>
      <c r="BS18" s="15">
        <f t="shared" si="211"/>
        <v>0</v>
      </c>
      <c r="BT18" s="15">
        <f>SUMIFS('[1]Budget Execution 2023'!$E:$E,'[1]Budget Execution 2023'!$A:$A,'2023 Consolidated'!BT1,'[1]Budget Execution 2023'!$C:$C,$A$18)</f>
        <v>0</v>
      </c>
      <c r="BU18" s="15">
        <f>SUMIFS('[1]Budget Execution 2023'!$F:$F,'[1]Budget Execution 2023'!$A:$A,'2023 Consolidated'!BT1,'[1]Budget Execution 2023'!$C:$C,$A$18)</f>
        <v>0</v>
      </c>
      <c r="BV18" s="15">
        <f>SUMIFS('[1]Budget Execution 2023'!$G:$G,'[1]Budget Execution 2023'!$A:$A,'2023 Consolidated'!BT1,'[1]Budget Execution 2023'!$C:$C,$A$18)</f>
        <v>0</v>
      </c>
      <c r="BW18" s="15">
        <f t="shared" si="115"/>
        <v>0</v>
      </c>
      <c r="BX18" s="15">
        <f>SUMIFS('[1]Budget Execution 2023'!$E:$E,'[1]Budget Execution 2023'!$A:$A,'2023 Consolidated'!BX1,'[1]Budget Execution 2023'!$C:$C,$A$18)</f>
        <v>0</v>
      </c>
      <c r="BY18" s="15">
        <f>SUMIFS('[1]Budget Execution 2023'!$F:$F,'[1]Budget Execution 2023'!$A:$A,'2023 Consolidated'!BX1,'[1]Budget Execution 2023'!$C:$C,$A$18)</f>
        <v>0</v>
      </c>
      <c r="BZ18" s="15">
        <f>SUMIFS('[1]Budget Execution 2023'!$G:$G,'[1]Budget Execution 2023'!$A:$A,'2023 Consolidated'!BX1,'[1]Budget Execution 2023'!$C:$C,$A$18)</f>
        <v>0</v>
      </c>
      <c r="CA18" s="15">
        <f t="shared" si="117"/>
        <v>0</v>
      </c>
      <c r="CB18" s="15">
        <f>SUMIFS('[1]Budget Execution 2023'!$E:$E,'[1]Budget Execution 2023'!$A:$A,'2023 Consolidated'!CB1,'[1]Budget Execution 2023'!$C:$C,$A$18)</f>
        <v>0</v>
      </c>
      <c r="CC18" s="15">
        <f>SUMIFS('[1]Budget Execution 2023'!$F:$F,'[1]Budget Execution 2023'!$A:$A,'2023 Consolidated'!CB1,'[1]Budget Execution 2023'!$C:$C,$A$18)</f>
        <v>0</v>
      </c>
      <c r="CD18" s="15">
        <f>SUMIFS('[1]Budget Execution 2023'!$G:$G,'[1]Budget Execution 2023'!$A:$A,'2023 Consolidated'!CB1,'[1]Budget Execution 2023'!$C:$C,$A$18)</f>
        <v>0</v>
      </c>
      <c r="CE18" s="15">
        <f t="shared" si="212"/>
        <v>0</v>
      </c>
      <c r="CF18" s="15">
        <f>SUMIFS('[1]Budget Execution 2023'!$E:$E,'[1]Budget Execution 2023'!$A:$A,'2023 Consolidated'!CF1,'[1]Budget Execution 2023'!$C:$C,$A$18)</f>
        <v>5068600000</v>
      </c>
      <c r="CG18" s="15">
        <f>SUMIFS('[1]Budget Execution 2023'!$F:$F,'[1]Budget Execution 2023'!$A:$A,'2023 Consolidated'!CF1,'[1]Budget Execution 2023'!$C:$C,$A$18)</f>
        <v>5547747000</v>
      </c>
      <c r="CH18" s="15">
        <f>SUMIFS('[1]Budget Execution 2023'!$G:$G,'[1]Budget Execution 2023'!$A:$A,'2023 Consolidated'!CF1,'[1]Budget Execution 2023'!$C:$C,$A$18)</f>
        <v>5544411612.8299999</v>
      </c>
      <c r="CI18" s="15">
        <f t="shared" si="213"/>
        <v>-3335387.1700000763</v>
      </c>
      <c r="CJ18" s="15">
        <f>SUMIFS('[1]Budget Execution 2023'!$E:$E,'[1]Budget Execution 2023'!$A:$A,'2023 Consolidated'!CJ1,'[1]Budget Execution 2023'!$C:$C,$A$18)</f>
        <v>0</v>
      </c>
      <c r="CK18" s="15">
        <f>SUMIFS('[1]Budget Execution 2023'!$F:$F,'[1]Budget Execution 2023'!$A:$A,'2023 Consolidated'!CJ1,'[1]Budget Execution 2023'!$C:$C,$A$18)</f>
        <v>0</v>
      </c>
      <c r="CL18" s="15">
        <f>SUMIFS('[1]Budget Execution 2023'!$G:$G,'[1]Budget Execution 2023'!$A:$A,'2023 Consolidated'!CJ1,'[1]Budget Execution 2023'!$C:$C,$A$18)</f>
        <v>0</v>
      </c>
      <c r="CM18" s="15">
        <f t="shared" si="214"/>
        <v>0</v>
      </c>
      <c r="CN18" s="15">
        <f>SUMIFS('[1]Budget Execution 2023'!$E:$E,'[1]Budget Execution 2023'!$A:$A,'2023 Consolidated'!CN1,'[1]Budget Execution 2023'!$C:$C,$A$18)</f>
        <v>0</v>
      </c>
      <c r="CO18" s="15">
        <f>SUMIFS('[1]Budget Execution 2023'!$F:$F,'[1]Budget Execution 2023'!$A:$A,'2023 Consolidated'!CN1,'[1]Budget Execution 2023'!$C:$C,$A$18)</f>
        <v>0</v>
      </c>
      <c r="CP18" s="15">
        <f>SUMIFS('[1]Budget Execution 2023'!$G:$G,'[1]Budget Execution 2023'!$A:$A,'2023 Consolidated'!CN1,'[1]Budget Execution 2023'!$C:$C,$A$18)</f>
        <v>0</v>
      </c>
      <c r="CQ18" s="15">
        <f t="shared" si="215"/>
        <v>0</v>
      </c>
      <c r="CR18" s="15">
        <f>SUMIFS('[1]Budget Execution 2023'!$E:$E,'[1]Budget Execution 2023'!$A:$A,'2023 Consolidated'!CR1,'[1]Budget Execution 2023'!$C:$C,$A$18)</f>
        <v>0</v>
      </c>
      <c r="CS18" s="15">
        <f>SUMIFS('[1]Budget Execution 2023'!$F:$F,'[1]Budget Execution 2023'!$A:$A,'2023 Consolidated'!CR1,'[1]Budget Execution 2023'!$C:$C,$A$18)</f>
        <v>0</v>
      </c>
      <c r="CT18" s="15">
        <f>SUMIFS('[1]Budget Execution 2023'!$G:$G,'[1]Budget Execution 2023'!$A:$A,'2023 Consolidated'!CR1,'[1]Budget Execution 2023'!$C:$C,$A$18)</f>
        <v>0</v>
      </c>
      <c r="CU18" s="15">
        <f t="shared" si="216"/>
        <v>0</v>
      </c>
      <c r="CV18" s="15">
        <f>SUMIFS('[1]Budget Execution 2023'!$E:$E,'[1]Budget Execution 2023'!$A:$A,'2023 Consolidated'!CV1,'[1]Budget Execution 2023'!$C:$C,$A$18)</f>
        <v>0</v>
      </c>
      <c r="CW18" s="15">
        <f>SUMIFS('[1]Budget Execution 2023'!$F:$F,'[1]Budget Execution 2023'!$A:$A,'2023 Consolidated'!CV1,'[1]Budget Execution 2023'!$C:$C,$A$18)</f>
        <v>0</v>
      </c>
      <c r="CX18" s="15">
        <f>SUMIFS('[1]Budget Execution 2023'!$G:$G,'[1]Budget Execution 2023'!$A:$A,'2023 Consolidated'!CV1,'[1]Budget Execution 2023'!$C:$C,$A$18)</f>
        <v>0</v>
      </c>
      <c r="CY18" s="15">
        <f t="shared" si="217"/>
        <v>0</v>
      </c>
      <c r="CZ18" s="15">
        <f>SUMIFS('[1]Budget Execution 2023'!$E:$E,'[1]Budget Execution 2023'!$A:$A,'2023 Consolidated'!CZ1,'[1]Budget Execution 2023'!$C:$C,$A$18)</f>
        <v>0</v>
      </c>
      <c r="DA18" s="15">
        <f>SUMIFS('[1]Budget Execution 2023'!$F:$F,'[1]Budget Execution 2023'!$A:$A,'2023 Consolidated'!CZ1,'[1]Budget Execution 2023'!$C:$C,$A$18)</f>
        <v>0</v>
      </c>
      <c r="DB18" s="15">
        <f>SUMIFS('[1]Budget Execution 2023'!$G:$G,'[1]Budget Execution 2023'!$A:$A,'2023 Consolidated'!CZ1,'[1]Budget Execution 2023'!$C:$C,$A$18)</f>
        <v>0</v>
      </c>
      <c r="DC18" s="15">
        <f t="shared" si="218"/>
        <v>0</v>
      </c>
      <c r="DD18" s="15">
        <f>SUMIFS('[1]Budget Execution 2023'!$E:$E,'[1]Budget Execution 2023'!$A:$A,'2023 Consolidated'!DD1,'[1]Budget Execution 2023'!$C:$C,$A$18)</f>
        <v>0</v>
      </c>
      <c r="DE18" s="15">
        <f>SUMIFS('[1]Budget Execution 2023'!$F:$F,'[1]Budget Execution 2023'!$A:$A,'2023 Consolidated'!DD1,'[1]Budget Execution 2023'!$C:$C,$A$18)</f>
        <v>0</v>
      </c>
      <c r="DF18" s="15">
        <f>SUMIFS('[1]Budget Execution 2023'!$G:$G,'[1]Budget Execution 2023'!$A:$A,'2023 Consolidated'!DD1,'[1]Budget Execution 2023'!$C:$C,$A$18)</f>
        <v>0</v>
      </c>
      <c r="DG18" s="15">
        <f t="shared" si="219"/>
        <v>0</v>
      </c>
      <c r="DH18" s="15">
        <f>SUMIFS('[1]Budget Execution 2023'!$E:$E,'[1]Budget Execution 2023'!$A:$A,'2023 Consolidated'!DH1,'[1]Budget Execution 2023'!$C:$C,$A$18)</f>
        <v>0</v>
      </c>
      <c r="DI18" s="15">
        <f>SUMIFS('[1]Budget Execution 2023'!$F:$F,'[1]Budget Execution 2023'!$A:$A,'2023 Consolidated'!DH1,'[1]Budget Execution 2023'!$C:$C,$A$18)</f>
        <v>0</v>
      </c>
      <c r="DJ18" s="15">
        <f>SUMIFS('[1]Budget Execution 2023'!$G:$G,'[1]Budget Execution 2023'!$A:$A,'2023 Consolidated'!DH1,'[1]Budget Execution 2023'!$C:$C,$A$18)</f>
        <v>0</v>
      </c>
      <c r="DK18" s="15">
        <f t="shared" si="220"/>
        <v>0</v>
      </c>
      <c r="DL18" s="15">
        <f>SUMIFS('[1]Budget Execution 2023'!$E:$E,'[1]Budget Execution 2023'!$A:$A,'2023 Consolidated'!DL1,'[1]Budget Execution 2023'!$C:$C,$A$18)</f>
        <v>0</v>
      </c>
      <c r="DM18" s="15">
        <f>SUMIFS('[1]Budget Execution 2023'!$F:$F,'[1]Budget Execution 2023'!$A:$A,'2023 Consolidated'!DL1,'[1]Budget Execution 2023'!$C:$C,$A$18)</f>
        <v>0</v>
      </c>
      <c r="DN18" s="15">
        <f>SUMIFS('[1]Budget Execution 2023'!$G:$G,'[1]Budget Execution 2023'!$A:$A,'2023 Consolidated'!DL1,'[1]Budget Execution 2023'!$C:$C,$A$18)</f>
        <v>0</v>
      </c>
      <c r="DO18" s="15">
        <f t="shared" si="221"/>
        <v>0</v>
      </c>
      <c r="DP18" s="15">
        <f>SUMIFS('[1]Budget Execution 2023'!$E:$E,'[1]Budget Execution 2023'!$A:$A,'2023 Consolidated'!DP1,'[1]Budget Execution 2023'!$C:$C,$A$18)</f>
        <v>0</v>
      </c>
      <c r="DQ18" s="15">
        <f>SUMIFS('[1]Budget Execution 2023'!$F:$F,'[1]Budget Execution 2023'!$A:$A,'2023 Consolidated'!DP1,'[1]Budget Execution 2023'!$C:$C,$A$18)</f>
        <v>0</v>
      </c>
      <c r="DR18" s="15">
        <f>SUMIFS('[1]Budget Execution 2023'!$G:$G,'[1]Budget Execution 2023'!$A:$A,'2023 Consolidated'!DP1,'[1]Budget Execution 2023'!$C:$C,$A$18)</f>
        <v>0</v>
      </c>
      <c r="DS18" s="15">
        <f t="shared" si="222"/>
        <v>0</v>
      </c>
      <c r="DT18" s="15">
        <f>SUMIFS('[1]Budget Execution 2023'!$E:$E,'[1]Budget Execution 2023'!$A:$A,'2023 Consolidated'!DT1,'[1]Budget Execution 2023'!$C:$C,$A$18)</f>
        <v>0</v>
      </c>
      <c r="DU18" s="15">
        <f>SUMIFS('[1]Budget Execution 2023'!$F:$F,'[1]Budget Execution 2023'!$A:$A,'2023 Consolidated'!DT1,'[1]Budget Execution 2023'!$C:$C,$A$18)</f>
        <v>0</v>
      </c>
      <c r="DV18" s="15">
        <f>SUMIFS('[1]Budget Execution 2023'!$G:$G,'[1]Budget Execution 2023'!$A:$A,'2023 Consolidated'!DT1,'[1]Budget Execution 2023'!$C:$C,$A$18)</f>
        <v>0</v>
      </c>
      <c r="DW18" s="15">
        <f t="shared" si="223"/>
        <v>0</v>
      </c>
      <c r="DX18" s="15">
        <f>SUMIFS('[1]Budget Execution 2023'!$E:$E,'[1]Budget Execution 2023'!$A:$A,'2023 Consolidated'!DX1,'[1]Budget Execution 2023'!$C:$C,$A$18)</f>
        <v>0</v>
      </c>
      <c r="DY18" s="15">
        <f>SUMIFS('[1]Budget Execution 2023'!$F:$F,'[1]Budget Execution 2023'!$A:$A,'2023 Consolidated'!DX1,'[1]Budget Execution 2023'!$C:$C,$A$18)</f>
        <v>0</v>
      </c>
      <c r="DZ18" s="15">
        <f>SUMIFS('[1]Budget Execution 2023'!$G:$G,'[1]Budget Execution 2023'!$A:$A,'2023 Consolidated'!DX1,'[1]Budget Execution 2023'!$C:$C,$A$18)</f>
        <v>0</v>
      </c>
      <c r="EA18" s="15">
        <f t="shared" si="224"/>
        <v>0</v>
      </c>
      <c r="EB18" s="15">
        <f>SUMIFS('[1]Budget Execution 2023'!$E:$E,'[1]Budget Execution 2023'!$A:$A,'2023 Consolidated'!EB1,'[1]Budget Execution 2023'!$C:$C,$A$18)</f>
        <v>0</v>
      </c>
      <c r="EC18" s="15">
        <f>SUMIFS('[1]Budget Execution 2023'!$F:$F,'[1]Budget Execution 2023'!$A:$A,'2023 Consolidated'!EB1,'[1]Budget Execution 2023'!$C:$C,$A$18)</f>
        <v>0</v>
      </c>
      <c r="ED18" s="15">
        <f>SUMIFS('[1]Budget Execution 2023'!$G:$G,'[1]Budget Execution 2023'!$A:$A,'2023 Consolidated'!EB1,'[1]Budget Execution 2023'!$C:$C,$A$18)</f>
        <v>0</v>
      </c>
      <c r="EE18" s="15">
        <f t="shared" si="225"/>
        <v>0</v>
      </c>
      <c r="EF18" s="15">
        <f>SUMIFS('[1]Budget Execution 2023'!$E:$E,'[1]Budget Execution 2023'!$A:$A,'2023 Consolidated'!EF1,'[1]Budget Execution 2023'!$C:$C,$A$18)</f>
        <v>0</v>
      </c>
      <c r="EG18" s="15">
        <f>SUMIFS('[1]Budget Execution 2023'!$F:$F,'[1]Budget Execution 2023'!$A:$A,'2023 Consolidated'!EF1,'[1]Budget Execution 2023'!$C:$C,$A$18)</f>
        <v>0</v>
      </c>
      <c r="EH18" s="15">
        <f>SUMIFS('[1]Budget Execution 2023'!$G:$G,'[1]Budget Execution 2023'!$A:$A,'2023 Consolidated'!EF1,'[1]Budget Execution 2023'!$C:$C,$A$18)</f>
        <v>0</v>
      </c>
      <c r="EI18" s="15">
        <f t="shared" si="226"/>
        <v>0</v>
      </c>
      <c r="EJ18" s="15">
        <f>SUMIFS('[1]Budget Execution 2023'!$E:$E,'[1]Budget Execution 2023'!$A:$A,'2023 Consolidated'!EJ1,'[1]Budget Execution 2023'!$C:$C,$A$18)</f>
        <v>0</v>
      </c>
      <c r="EK18" s="15">
        <f>SUMIFS('[1]Budget Execution 2023'!$F:$F,'[1]Budget Execution 2023'!$A:$A,'2023 Consolidated'!EJ1,'[1]Budget Execution 2023'!$C:$C,$A$18)</f>
        <v>0</v>
      </c>
      <c r="EL18" s="15">
        <f>SUMIFS('[1]Budget Execution 2023'!$G:$G,'[1]Budget Execution 2023'!$A:$A,'2023 Consolidated'!EJ1,'[1]Budget Execution 2023'!$C:$C,$A$18)</f>
        <v>0</v>
      </c>
      <c r="EM18" s="15">
        <f t="shared" si="227"/>
        <v>0</v>
      </c>
      <c r="EN18" s="15">
        <f>SUMIFS('[1]Budget Execution 2023'!$E:$E,'[1]Budget Execution 2023'!$A:$A,'2023 Consolidated'!EN1,'[1]Budget Execution 2023'!$C:$C,$A$18)</f>
        <v>0</v>
      </c>
      <c r="EO18" s="15">
        <f>SUMIFS('[1]Budget Execution 2023'!$F:$F,'[1]Budget Execution 2023'!$A:$A,'2023 Consolidated'!EN1,'[1]Budget Execution 2023'!$C:$C,$A$18)</f>
        <v>0</v>
      </c>
      <c r="EP18" s="15">
        <f>SUMIFS('[1]Budget Execution 2023'!$G:$G,'[1]Budget Execution 2023'!$A:$A,'2023 Consolidated'!EN1,'[1]Budget Execution 2023'!$C:$C,$A$18)</f>
        <v>0</v>
      </c>
      <c r="EQ18" s="15">
        <f t="shared" si="228"/>
        <v>0</v>
      </c>
      <c r="ER18" s="15">
        <f>SUMIFS('[1]Budget Execution 2023'!$E:$E,'[1]Budget Execution 2023'!$A:$A,'2023 Consolidated'!ER1,'[1]Budget Execution 2023'!$C:$C,$A$18)</f>
        <v>0</v>
      </c>
      <c r="ES18" s="15">
        <f>SUMIFS('[1]Budget Execution 2023'!$F:$F,'[1]Budget Execution 2023'!$A:$A,'2023 Consolidated'!ER1,'[1]Budget Execution 2023'!$C:$C,$A$18)</f>
        <v>0</v>
      </c>
      <c r="ET18" s="15">
        <f>SUMIFS('[1]Budget Execution 2023'!$G:$G,'[1]Budget Execution 2023'!$A:$A,'2023 Consolidated'!ER1,'[1]Budget Execution 2023'!$C:$C,$A$18)</f>
        <v>0</v>
      </c>
      <c r="EU18" s="15">
        <f t="shared" si="229"/>
        <v>0</v>
      </c>
      <c r="EV18" s="15">
        <f>SUMIFS('[1]Budget Execution 2023'!$E:$E,'[1]Budget Execution 2023'!$A:$A,'2023 Consolidated'!EV1,'[1]Budget Execution 2023'!$C:$C,$A$18)</f>
        <v>0</v>
      </c>
      <c r="EW18" s="15">
        <f>SUMIFS('[1]Budget Execution 2023'!$F:$F,'[1]Budget Execution 2023'!$A:$A,'2023 Consolidated'!EV1,'[1]Budget Execution 2023'!$C:$C,$A$18)</f>
        <v>0</v>
      </c>
      <c r="EX18" s="15">
        <f>SUMIFS('[1]Budget Execution 2023'!$G:$G,'[1]Budget Execution 2023'!$A:$A,'2023 Consolidated'!EV1,'[1]Budget Execution 2023'!$C:$C,$A$18)</f>
        <v>0</v>
      </c>
      <c r="EY18" s="15">
        <f t="shared" si="230"/>
        <v>0</v>
      </c>
      <c r="EZ18" s="15">
        <f>SUMIFS('[1]Budget Execution 2023'!$E:$E,'[1]Budget Execution 2023'!$A:$A,'2023 Consolidated'!EZ1,'[1]Budget Execution 2023'!$C:$C,$A$18)</f>
        <v>0</v>
      </c>
      <c r="FA18" s="15">
        <f>SUMIFS('[1]Budget Execution 2023'!$F:$F,'[1]Budget Execution 2023'!$A:$A,'2023 Consolidated'!EZ1,'[1]Budget Execution 2023'!$C:$C,$A$18)</f>
        <v>0</v>
      </c>
      <c r="FB18" s="15">
        <f>SUMIFS('[1]Budget Execution 2023'!$G:$G,'[1]Budget Execution 2023'!$A:$A,'2023 Consolidated'!EZ1,'[1]Budget Execution 2023'!$C:$C,$A$18)</f>
        <v>0</v>
      </c>
      <c r="FC18" s="15">
        <f t="shared" si="231"/>
        <v>0</v>
      </c>
      <c r="FD18" s="15">
        <f>SUMIFS('[1]Budget Execution 2023'!$E:$E,'[1]Budget Execution 2023'!$A:$A,'2023 Consolidated'!FD1,'[1]Budget Execution 2023'!$C:$C,$A$18)</f>
        <v>0</v>
      </c>
      <c r="FE18" s="15">
        <f>SUMIFS('[1]Budget Execution 2023'!$F:$F,'[1]Budget Execution 2023'!$A:$A,'2023 Consolidated'!FD1,'[1]Budget Execution 2023'!$C:$C,$A$18)</f>
        <v>0</v>
      </c>
      <c r="FF18" s="15">
        <f>SUMIFS('[1]Budget Execution 2023'!$G:$G,'[1]Budget Execution 2023'!$A:$A,'2023 Consolidated'!FD1,'[1]Budget Execution 2023'!$C:$C,$A$18)</f>
        <v>0</v>
      </c>
      <c r="FG18" s="15">
        <f t="shared" si="232"/>
        <v>0</v>
      </c>
      <c r="FH18" s="15">
        <f>SUMIFS('[1]Budget Execution 2023'!$E:$E,'[1]Budget Execution 2023'!$A:$A,'2023 Consolidated'!FH1,'[1]Budget Execution 2023'!$C:$C,$A$18)</f>
        <v>0</v>
      </c>
      <c r="FI18" s="15">
        <f>SUMIFS('[1]Budget Execution 2023'!$F:$F,'[1]Budget Execution 2023'!$A:$A,'2023 Consolidated'!FH1,'[1]Budget Execution 2023'!$C:$C,$A$18)</f>
        <v>0</v>
      </c>
      <c r="FJ18" s="15">
        <f>SUMIFS('[1]Budget Execution 2023'!$G:$G,'[1]Budget Execution 2023'!$A:$A,'2023 Consolidated'!FH1,'[1]Budget Execution 2023'!$C:$C,$A$18)</f>
        <v>0</v>
      </c>
      <c r="FK18" s="15">
        <f t="shared" si="233"/>
        <v>0</v>
      </c>
      <c r="FL18" s="15">
        <f>SUMIFS('[1]Budget Execution 2023'!$E:$E,'[1]Budget Execution 2023'!$A:$A,'2023 Consolidated'!FL1,'[1]Budget Execution 2023'!$C:$C,$A$18)</f>
        <v>0</v>
      </c>
      <c r="FM18" s="15">
        <f>SUMIFS('[1]Budget Execution 2023'!$F:$F,'[1]Budget Execution 2023'!$A:$A,'2023 Consolidated'!FL1,'[1]Budget Execution 2023'!$C:$C,$A$18)</f>
        <v>0</v>
      </c>
      <c r="FN18" s="15">
        <f>SUMIFS('[1]Budget Execution 2023'!$G:$G,'[1]Budget Execution 2023'!$A:$A,'2023 Consolidated'!FL1,'[1]Budget Execution 2023'!$C:$C,$A$18)</f>
        <v>0</v>
      </c>
      <c r="FO18" s="15">
        <f t="shared" si="234"/>
        <v>0</v>
      </c>
      <c r="FP18" s="15">
        <f>SUMIFS('[1]Budget Execution 2023'!$E:$E,'[1]Budget Execution 2023'!$A:$A,'2023 Consolidated'!FP1,'[1]Budget Execution 2023'!$C:$C,$A$18)</f>
        <v>0</v>
      </c>
      <c r="FQ18" s="15">
        <f>SUMIFS('[1]Budget Execution 2023'!$F:$F,'[1]Budget Execution 2023'!$A:$A,'2023 Consolidated'!FP1,'[1]Budget Execution 2023'!$C:$C,$A$18)</f>
        <v>0</v>
      </c>
      <c r="FR18" s="15">
        <f>SUMIFS('[1]Budget Execution 2023'!$G:$G,'[1]Budget Execution 2023'!$A:$A,'2023 Consolidated'!FP1,'[1]Budget Execution 2023'!$C:$C,$A$18)</f>
        <v>0</v>
      </c>
      <c r="FS18" s="15">
        <f t="shared" si="235"/>
        <v>0</v>
      </c>
      <c r="FT18" s="15">
        <f>SUMIFS('[1]Budget Execution 2023'!$E:$E,'[1]Budget Execution 2023'!$A:$A,'2023 Consolidated'!FT1,'[1]Budget Execution 2023'!$C:$C,$A$18)</f>
        <v>0</v>
      </c>
      <c r="FU18" s="15">
        <f>SUMIFS('[1]Budget Execution 2023'!$F:$F,'[1]Budget Execution 2023'!$A:$A,'2023 Consolidated'!FT1,'[1]Budget Execution 2023'!$C:$C,$A$18)</f>
        <v>0</v>
      </c>
      <c r="FV18" s="15">
        <f>SUMIFS('[1]Budget Execution 2023'!$G:$G,'[1]Budget Execution 2023'!$A:$A,'2023 Consolidated'!FT1,'[1]Budget Execution 2023'!$C:$C,$A$18)</f>
        <v>0</v>
      </c>
      <c r="FW18" s="15">
        <f t="shared" si="236"/>
        <v>0</v>
      </c>
      <c r="FX18" s="15">
        <f>SUMIFS('[1]Budget Execution 2023'!$E:$E,'[1]Budget Execution 2023'!$A:$A,'2023 Consolidated'!FX1,'[1]Budget Execution 2023'!$C:$C,$A$18)</f>
        <v>0</v>
      </c>
      <c r="FY18" s="15">
        <f>SUMIFS('[1]Budget Execution 2023'!$F:$F,'[1]Budget Execution 2023'!$A:$A,'2023 Consolidated'!FX1,'[1]Budget Execution 2023'!$C:$C,$A$18)</f>
        <v>0</v>
      </c>
      <c r="FZ18" s="15">
        <f>SUMIFS('[1]Budget Execution 2023'!$G:$G,'[1]Budget Execution 2023'!$A:$A,'2023 Consolidated'!FX1,'[1]Budget Execution 2023'!$C:$C,$A$18)</f>
        <v>0</v>
      </c>
      <c r="GA18" s="15">
        <f t="shared" si="237"/>
        <v>0</v>
      </c>
      <c r="GB18" s="15">
        <f>SUMIFS('[1]Budget Execution 2023'!$E:$E,'[1]Budget Execution 2023'!$A:$A,'2023 Consolidated'!GB1,'[1]Budget Execution 2023'!$C:$C,$A$18)</f>
        <v>0</v>
      </c>
      <c r="GC18" s="15">
        <f>SUMIFS('[1]Budget Execution 2023'!$F:$F,'[1]Budget Execution 2023'!$A:$A,'2023 Consolidated'!GB1,'[1]Budget Execution 2023'!$C:$C,$A$18)</f>
        <v>0</v>
      </c>
      <c r="GD18" s="15">
        <f>SUMIFS('[1]Budget Execution 2023'!$G:$G,'[1]Budget Execution 2023'!$A:$A,'2023 Consolidated'!GB1,'[1]Budget Execution 2023'!$C:$C,$A$18)</f>
        <v>0</v>
      </c>
      <c r="GE18" s="15">
        <f t="shared" si="238"/>
        <v>0</v>
      </c>
      <c r="GF18" s="15">
        <f>SUMIFS('[1]Budget Execution 2023'!$E:$E,'[1]Budget Execution 2023'!$A:$A,'2023 Consolidated'!GF1,'[1]Budget Execution 2023'!$C:$C,$A$18)</f>
        <v>0</v>
      </c>
      <c r="GG18" s="15">
        <f>SUMIFS('[1]Budget Execution 2023'!$F:$F,'[1]Budget Execution 2023'!$A:$A,'2023 Consolidated'!GF1,'[1]Budget Execution 2023'!$C:$C,$A$18)</f>
        <v>0</v>
      </c>
      <c r="GH18" s="15">
        <f>SUMIFS('[1]Budget Execution 2023'!$G:$G,'[1]Budget Execution 2023'!$A:$A,'2023 Consolidated'!GF1,'[1]Budget Execution 2023'!$C:$C,$A$18)</f>
        <v>0</v>
      </c>
      <c r="GI18" s="15">
        <f t="shared" si="239"/>
        <v>0</v>
      </c>
      <c r="GJ18" s="15">
        <f>SUMIFS('[1]Budget Execution 2023'!$E:$E,'[1]Budget Execution 2023'!$A:$A,'2023 Consolidated'!GJ1,'[1]Budget Execution 2023'!$C:$C,$A$18)</f>
        <v>0</v>
      </c>
      <c r="GK18" s="15">
        <f>SUMIFS('[1]Budget Execution 2023'!$F:$F,'[1]Budget Execution 2023'!$A:$A,'2023 Consolidated'!GJ1,'[1]Budget Execution 2023'!$C:$C,$A$18)</f>
        <v>0</v>
      </c>
      <c r="GL18" s="15">
        <f>SUMIFS('[1]Budget Execution 2023'!$G:$G,'[1]Budget Execution 2023'!$A:$A,'2023 Consolidated'!GJ1,'[1]Budget Execution 2023'!$C:$C,$A$18)</f>
        <v>0</v>
      </c>
      <c r="GM18" s="15">
        <f t="shared" si="240"/>
        <v>0</v>
      </c>
      <c r="GN18" s="15">
        <f>SUMIFS('[1]Budget Execution 2023'!$E:$E,'[1]Budget Execution 2023'!$A:$A,'2023 Consolidated'!GN1,'[1]Budget Execution 2023'!$C:$C,$A$18)</f>
        <v>0</v>
      </c>
      <c r="GO18" s="15">
        <f>SUMIFS('[1]Budget Execution 2023'!$F:$F,'[1]Budget Execution 2023'!$A:$A,'2023 Consolidated'!GN1,'[1]Budget Execution 2023'!$C:$C,$A$18)</f>
        <v>0</v>
      </c>
      <c r="GP18" s="15">
        <f>SUMIFS('[1]Budget Execution 2023'!$G:$G,'[1]Budget Execution 2023'!$A:$A,'2023 Consolidated'!GN1,'[1]Budget Execution 2023'!$C:$C,$A$18)</f>
        <v>0</v>
      </c>
      <c r="GQ18" s="15">
        <f t="shared" si="241"/>
        <v>0</v>
      </c>
      <c r="GR18" s="15">
        <f>SUMIFS('[1]Budget Execution 2023'!$E:$E,'[1]Budget Execution 2023'!$A:$A,'2023 Consolidated'!GR1,'[1]Budget Execution 2023'!$C:$C,$A$18)</f>
        <v>0</v>
      </c>
      <c r="GS18" s="15">
        <f>SUMIFS('[1]Budget Execution 2023'!$F:$F,'[1]Budget Execution 2023'!$A:$A,'2023 Consolidated'!GR1,'[1]Budget Execution 2023'!$C:$C,$A$18)</f>
        <v>0</v>
      </c>
      <c r="GT18" s="15">
        <f>SUMIFS('[1]Budget Execution 2023'!$G:$G,'[1]Budget Execution 2023'!$A:$A,'2023 Consolidated'!GR1,'[1]Budget Execution 2023'!$C:$C,$A$18)</f>
        <v>0</v>
      </c>
      <c r="GU18" s="15">
        <f t="shared" si="242"/>
        <v>0</v>
      </c>
    </row>
    <row r="19" spans="1:203" s="2" customFormat="1" ht="30" customHeight="1" thickBot="1" x14ac:dyDescent="0.4">
      <c r="A19" s="14" t="s">
        <v>43</v>
      </c>
      <c r="B19" s="5" t="s">
        <v>12</v>
      </c>
      <c r="C19"/>
      <c r="D19" s="15">
        <f t="shared" si="198"/>
        <v>7631262000</v>
      </c>
      <c r="E19" s="15">
        <f>SUMIF($H$3:$GU$3,$E$3,H19:GU19)</f>
        <v>6845371167.039999</v>
      </c>
      <c r="F19" s="15">
        <f>SUMIF($H$3:$GU$3,$F$3,H19:GU19)</f>
        <v>598871200.29000008</v>
      </c>
      <c r="G19" s="15">
        <f t="shared" si="95"/>
        <v>-6246499966.749999</v>
      </c>
      <c r="H19" s="15">
        <f>SUMIFS('[1]Budget Execution 2023'!$E:$E,'[1]Budget Execution 2023'!$A:$A,'2023 Consolidated'!H1,'[1]Budget Execution 2023'!$C:$C,$A$19)</f>
        <v>40000</v>
      </c>
      <c r="I19" s="15">
        <f>SUMIFS('[1]Budget Execution 2023'!$F:$F,'[1]Budget Execution 2023'!$A:$A,'2023 Consolidated'!H1,'[1]Budget Execution 2023'!$C:$C,$A$19)</f>
        <v>257130</v>
      </c>
      <c r="J19" s="15">
        <f>SUMIFS('[1]Budget Execution 2023'!$G:$G,'[1]Budget Execution 2023'!$A:$A,'2023 Consolidated'!H1,'[1]Budget Execution 2023'!$C:$C,$A$19)</f>
        <v>248143.96</v>
      </c>
      <c r="K19" s="15">
        <f t="shared" si="97"/>
        <v>-8986.0400000000081</v>
      </c>
      <c r="L19" s="15">
        <f>SUMIFS('[1]Budget Execution 2023'!$E:$E,'[1]Budget Execution 2023'!$A:$A,'2023 Consolidated'!L1,'[1]Budget Execution 2023'!$C:$C,$A$19)</f>
        <v>500000</v>
      </c>
      <c r="M19" s="15">
        <f>SUMIFS('[1]Budget Execution 2023'!$F:$F,'[1]Budget Execution 2023'!$A:$A,'2023 Consolidated'!L1,'[1]Budget Execution 2023'!$C:$C,$A$19)</f>
        <v>500000</v>
      </c>
      <c r="N19" s="15">
        <f>SUMIFS('[1]Budget Execution 2023'!$G:$G,'[1]Budget Execution 2023'!$A:$A,'2023 Consolidated'!L1,'[1]Budget Execution 2023'!$C:$C,$A$19)</f>
        <v>9005.44</v>
      </c>
      <c r="O19" s="15">
        <f t="shared" si="99"/>
        <v>-490994.56</v>
      </c>
      <c r="P19" s="15">
        <f>SUMIFS('[1]Budget Execution 2023'!$E:$E,'[1]Budget Execution 2023'!$A:$A,'2023 Consolidated'!P1,'[1]Budget Execution 2023'!$C:$C,$A$19)</f>
        <v>0</v>
      </c>
      <c r="Q19" s="15">
        <f>SUMIFS('[1]Budget Execution 2023'!$F:$F,'[1]Budget Execution 2023'!$A:$A,'2023 Consolidated'!P1,'[1]Budget Execution 2023'!$C:$C,$A$19)</f>
        <v>0</v>
      </c>
      <c r="R19" s="15">
        <f>SUMIFS('[1]Budget Execution 2023'!$G:$G,'[1]Budget Execution 2023'!$A:$A,'2023 Consolidated'!P1,'[1]Budget Execution 2023'!$C:$C,$A$19)</f>
        <v>0</v>
      </c>
      <c r="S19" s="15">
        <f t="shared" si="101"/>
        <v>0</v>
      </c>
      <c r="T19" s="15">
        <f>SUMIFS('[1]Budget Execution 2023'!$E:$E,'[1]Budget Execution 2023'!$A:$A,'2023 Consolidated'!T1,'[1]Budget Execution 2023'!$C:$C,$A$19)</f>
        <v>0</v>
      </c>
      <c r="U19" s="15">
        <f>SUMIFS('[1]Budget Execution 2023'!$F:$F,'[1]Budget Execution 2023'!$A:$A,'2023 Consolidated'!T1,'[1]Budget Execution 2023'!$C:$C,$A$19)</f>
        <v>250000</v>
      </c>
      <c r="V19" s="15">
        <f>SUMIFS('[1]Budget Execution 2023'!$G:$G,'[1]Budget Execution 2023'!$A:$A,'2023 Consolidated'!T1,'[1]Budget Execution 2023'!$C:$C,$A$19)</f>
        <v>224277.28</v>
      </c>
      <c r="W19" s="15">
        <f t="shared" si="199"/>
        <v>-25722.720000000001</v>
      </c>
      <c r="X19" s="15">
        <f>SUMIFS('[1]Budget Execution 2023'!$E:$E,'[1]Budget Execution 2023'!$A:$A,'2023 Consolidated'!X1,'[1]Budget Execution 2023'!$C:$C,$A$19)</f>
        <v>0</v>
      </c>
      <c r="Y19" s="15">
        <f>SUMIFS('[1]Budget Execution 2023'!$F:$F,'[1]Budget Execution 2023'!$A:$A,'2023 Consolidated'!X1,'[1]Budget Execution 2023'!$C:$C,$A$19)</f>
        <v>0</v>
      </c>
      <c r="Z19" s="15">
        <f>SUMIFS('[1]Budget Execution 2023'!$G:$G,'[1]Budget Execution 2023'!$A:$A,'2023 Consolidated'!X1,'[1]Budget Execution 2023'!$C:$C,$A$19)</f>
        <v>0</v>
      </c>
      <c r="AA19" s="15">
        <f t="shared" si="200"/>
        <v>0</v>
      </c>
      <c r="AB19" s="15">
        <f>SUMIFS('[1]Budget Execution 2023'!$E:$E,'[1]Budget Execution 2023'!$A:$A,'2023 Consolidated'!AB1,'[1]Budget Execution 2023'!$C:$C,$A$19)</f>
        <v>0</v>
      </c>
      <c r="AC19" s="15">
        <f>SUMIFS('[1]Budget Execution 2023'!$F:$F,'[1]Budget Execution 2023'!$A:$A,'2023 Consolidated'!AB1,'[1]Budget Execution 2023'!$C:$C,$A$19)</f>
        <v>0</v>
      </c>
      <c r="AD19" s="15">
        <f>SUMIFS('[1]Budget Execution 2023'!$G:$G,'[1]Budget Execution 2023'!$A:$A,'2023 Consolidated'!AB1,'[1]Budget Execution 2023'!$C:$C,$A$19)</f>
        <v>0</v>
      </c>
      <c r="AE19" s="15">
        <f t="shared" si="201"/>
        <v>0</v>
      </c>
      <c r="AF19" s="15">
        <f>SUMIFS('[1]Budget Execution 2023'!$E:$E,'[1]Budget Execution 2023'!$A:$A,'2023 Consolidated'!AF1,'[1]Budget Execution 2023'!$C:$C,$A$19)</f>
        <v>0</v>
      </c>
      <c r="AG19" s="15">
        <f>SUMIFS('[1]Budget Execution 2023'!$F:$F,'[1]Budget Execution 2023'!$A:$A,'2023 Consolidated'!AF1,'[1]Budget Execution 2023'!$C:$C,$A$19)</f>
        <v>2642669.5</v>
      </c>
      <c r="AH19" s="15">
        <f>SUMIFS('[1]Budget Execution 2023'!$G:$G,'[1]Budget Execution 2023'!$A:$A,'2023 Consolidated'!AF1,'[1]Budget Execution 2023'!$C:$C,$A$19)</f>
        <v>1394985.55</v>
      </c>
      <c r="AI19" s="15">
        <f t="shared" si="202"/>
        <v>-1247683.95</v>
      </c>
      <c r="AJ19" s="15">
        <f>SUMIFS('[1]Budget Execution 2023'!$E:$E,'[1]Budget Execution 2023'!$A:$A,'2023 Consolidated'!AJ1,'[1]Budget Execution 2023'!$C:$C,$A$19)</f>
        <v>70000</v>
      </c>
      <c r="AK19" s="15">
        <f>SUMIFS('[1]Budget Execution 2023'!$F:$F,'[1]Budget Execution 2023'!$A:$A,'2023 Consolidated'!AJ1,'[1]Budget Execution 2023'!$C:$C,$A$19)</f>
        <v>227713</v>
      </c>
      <c r="AL19" s="15">
        <f>SUMIFS('[1]Budget Execution 2023'!$G:$G,'[1]Budget Execution 2023'!$A:$A,'2023 Consolidated'!AJ1,'[1]Budget Execution 2023'!$C:$C,$A$19)</f>
        <v>225983.29</v>
      </c>
      <c r="AM19" s="15">
        <f t="shared" si="203"/>
        <v>-1729.7099999999919</v>
      </c>
      <c r="AN19" s="15">
        <f>SUMIFS('[1]Budget Execution 2023'!$E:$E,'[1]Budget Execution 2023'!$A:$A,'2023 Consolidated'!AN1,'[1]Budget Execution 2023'!$C:$C,$A$19)</f>
        <v>10000</v>
      </c>
      <c r="AO19" s="15">
        <f>SUMIFS('[1]Budget Execution 2023'!$F:$F,'[1]Budget Execution 2023'!$A:$A,'2023 Consolidated'!AN1,'[1]Budget Execution 2023'!$C:$C,$A$19)</f>
        <v>238790</v>
      </c>
      <c r="AP19" s="15">
        <f>SUMIFS('[1]Budget Execution 2023'!$G:$G,'[1]Budget Execution 2023'!$A:$A,'2023 Consolidated'!AN1,'[1]Budget Execution 2023'!$C:$C,$A$19)</f>
        <v>221356.7</v>
      </c>
      <c r="AQ19" s="15">
        <f t="shared" si="204"/>
        <v>-17433.299999999988</v>
      </c>
      <c r="AR19" s="15">
        <f>SUMIFS('[1]Budget Execution 2023'!$E:$E,'[1]Budget Execution 2023'!$A:$A,'2023 Consolidated'!AR1,'[1]Budget Execution 2023'!$C:$C,$A$19)</f>
        <v>100000</v>
      </c>
      <c r="AS19" s="15">
        <f>SUMIFS('[1]Budget Execution 2023'!$F:$F,'[1]Budget Execution 2023'!$A:$A,'2023 Consolidated'!AR1,'[1]Budget Execution 2023'!$C:$C,$A$19)</f>
        <v>112561</v>
      </c>
      <c r="AT19" s="15">
        <f>SUMIFS('[1]Budget Execution 2023'!$G:$G,'[1]Budget Execution 2023'!$A:$A,'2023 Consolidated'!AR1,'[1]Budget Execution 2023'!$C:$C,$A$19)</f>
        <v>69062.48</v>
      </c>
      <c r="AU19" s="15">
        <f t="shared" si="205"/>
        <v>-43498.520000000004</v>
      </c>
      <c r="AV19" s="15">
        <f>SUMIFS('[1]Budget Execution 2023'!$E:$E,'[1]Budget Execution 2023'!$A:$A,'2023 Consolidated'!AV1,'[1]Budget Execution 2023'!$C:$C,$A$19)</f>
        <v>50000</v>
      </c>
      <c r="AW19" s="15">
        <f>SUMIFS('[1]Budget Execution 2023'!$F:$F,'[1]Budget Execution 2023'!$A:$A,'2023 Consolidated'!AV1,'[1]Budget Execution 2023'!$C:$C,$A$19)</f>
        <v>221409</v>
      </c>
      <c r="AX19" s="15">
        <f>SUMIFS('[1]Budget Execution 2023'!$G:$G,'[1]Budget Execution 2023'!$A:$A,'2023 Consolidated'!AV1,'[1]Budget Execution 2023'!$C:$C,$A$19)</f>
        <v>107498.57</v>
      </c>
      <c r="AY19" s="15">
        <f t="shared" si="206"/>
        <v>-113910.43</v>
      </c>
      <c r="AZ19" s="15">
        <f>SUMIFS('[1]Budget Execution 2023'!$E:$E,'[1]Budget Execution 2023'!$A:$A,'2023 Consolidated'!AZ1,'[1]Budget Execution 2023'!$C:$C,$A$19)</f>
        <v>734000</v>
      </c>
      <c r="BA19" s="15">
        <f>SUMIFS('[1]Budget Execution 2023'!$F:$F,'[1]Budget Execution 2023'!$A:$A,'2023 Consolidated'!AZ1,'[1]Budget Execution 2023'!$C:$C,$A$19)</f>
        <v>734000</v>
      </c>
      <c r="BB19" s="15">
        <f>SUMIFS('[1]Budget Execution 2023'!$G:$G,'[1]Budget Execution 2023'!$A:$A,'2023 Consolidated'!AZ1,'[1]Budget Execution 2023'!$C:$C,$A$19)</f>
        <v>697788.45</v>
      </c>
      <c r="BC19" s="15">
        <f t="shared" si="207"/>
        <v>-36211.550000000047</v>
      </c>
      <c r="BD19" s="15">
        <f>SUMIFS('[1]Budget Execution 2023'!$E:$E,'[1]Budget Execution 2023'!$A:$A,'2023 Consolidated'!BD1,'[1]Budget Execution 2023'!$C:$C,$A$19)</f>
        <v>0</v>
      </c>
      <c r="BE19" s="15">
        <f>SUMIFS('[1]Budget Execution 2023'!$F:$F,'[1]Budget Execution 2023'!$A:$A,'2023 Consolidated'!BD1,'[1]Budget Execution 2023'!$C:$C,$A$19)</f>
        <v>0</v>
      </c>
      <c r="BF19" s="15">
        <f>SUMIFS('[1]Budget Execution 2023'!$G:$G,'[1]Budget Execution 2023'!$A:$A,'2023 Consolidated'!BD1,'[1]Budget Execution 2023'!$C:$C,$A$19)</f>
        <v>0</v>
      </c>
      <c r="BG19" s="15">
        <f t="shared" si="208"/>
        <v>0</v>
      </c>
      <c r="BH19" s="15">
        <f>SUMIFS('[1]Budget Execution 2023'!$E:$E,'[1]Budget Execution 2023'!$A:$A,'2023 Consolidated'!BH1,'[1]Budget Execution 2023'!$C:$C,$A$19)</f>
        <v>120000</v>
      </c>
      <c r="BI19" s="15">
        <f>SUMIFS('[1]Budget Execution 2023'!$F:$F,'[1]Budget Execution 2023'!$A:$A,'2023 Consolidated'!BH1,'[1]Budget Execution 2023'!$C:$C,$A$19)</f>
        <v>1651000</v>
      </c>
      <c r="BJ19" s="15">
        <f>SUMIFS('[1]Budget Execution 2023'!$G:$G,'[1]Budget Execution 2023'!$A:$A,'2023 Consolidated'!BH1,'[1]Budget Execution 2023'!$C:$C,$A$19)</f>
        <v>1545748.96</v>
      </c>
      <c r="BK19" s="15">
        <f t="shared" si="209"/>
        <v>-105251.04000000004</v>
      </c>
      <c r="BL19" s="15">
        <f>SUMIFS('[1]Budget Execution 2023'!$E:$E,'[1]Budget Execution 2023'!$A:$A,'2023 Consolidated'!BL1,'[1]Budget Execution 2023'!$C:$C,$A$19)</f>
        <v>10000</v>
      </c>
      <c r="BM19" s="15">
        <f>SUMIFS('[1]Budget Execution 2023'!$F:$F,'[1]Budget Execution 2023'!$A:$A,'2023 Consolidated'!BL1,'[1]Budget Execution 2023'!$C:$C,$A$19)</f>
        <v>80253.58</v>
      </c>
      <c r="BN19" s="15">
        <f>SUMIFS('[1]Budget Execution 2023'!$G:$G,'[1]Budget Execution 2023'!$A:$A,'2023 Consolidated'!BL1,'[1]Budget Execution 2023'!$C:$C,$A$19)</f>
        <v>70556.3</v>
      </c>
      <c r="BO19" s="15">
        <f t="shared" si="210"/>
        <v>-9697.2799999999988</v>
      </c>
      <c r="BP19" s="15">
        <f>SUMIFS('[1]Budget Execution 2023'!$E:$E,'[1]Budget Execution 2023'!$A:$A,'2023 Consolidated'!BP1,'[1]Budget Execution 2023'!$C:$C,$A$19)</f>
        <v>40000</v>
      </c>
      <c r="BQ19" s="15">
        <f>SUMIFS('[1]Budget Execution 2023'!$F:$F,'[1]Budget Execution 2023'!$A:$A,'2023 Consolidated'!BP1,'[1]Budget Execution 2023'!$C:$C,$A$19)</f>
        <v>60530</v>
      </c>
      <c r="BR19" s="15">
        <f>SUMIFS('[1]Budget Execution 2023'!$G:$G,'[1]Budget Execution 2023'!$A:$A,'2023 Consolidated'!BP1,'[1]Budget Execution 2023'!$C:$C,$A$19)</f>
        <v>60133.15</v>
      </c>
      <c r="BS19" s="15">
        <f t="shared" si="211"/>
        <v>-396.84999999999854</v>
      </c>
      <c r="BT19" s="15">
        <f>SUMIFS('[1]Budget Execution 2023'!$E:$E,'[1]Budget Execution 2023'!$A:$A,'2023 Consolidated'!BT1,'[1]Budget Execution 2023'!$C:$C,$A$19)</f>
        <v>0</v>
      </c>
      <c r="BU19" s="15">
        <f>SUMIFS('[1]Budget Execution 2023'!$F:$F,'[1]Budget Execution 2023'!$A:$A,'2023 Consolidated'!BT1,'[1]Budget Execution 2023'!$C:$C,$A$19)</f>
        <v>43459</v>
      </c>
      <c r="BV19" s="15">
        <f>SUMIFS('[1]Budget Execution 2023'!$G:$G,'[1]Budget Execution 2023'!$A:$A,'2023 Consolidated'!BT1,'[1]Budget Execution 2023'!$C:$C,$A$19)</f>
        <v>43458.45</v>
      </c>
      <c r="BW19" s="15">
        <f t="shared" si="115"/>
        <v>-0.55000000000291038</v>
      </c>
      <c r="BX19" s="15">
        <f>SUMIFS('[1]Budget Execution 2023'!$E:$E,'[1]Budget Execution 2023'!$A:$A,'2023 Consolidated'!BX1,'[1]Budget Execution 2023'!$C:$C,$A$19)</f>
        <v>0</v>
      </c>
      <c r="BY19" s="15">
        <f>SUMIFS('[1]Budget Execution 2023'!$F:$F,'[1]Budget Execution 2023'!$A:$A,'2023 Consolidated'!BX1,'[1]Budget Execution 2023'!$C:$C,$A$19)</f>
        <v>0</v>
      </c>
      <c r="BZ19" s="15">
        <f>SUMIFS('[1]Budget Execution 2023'!$G:$G,'[1]Budget Execution 2023'!$A:$A,'2023 Consolidated'!BX1,'[1]Budget Execution 2023'!$C:$C,$A$19)</f>
        <v>0</v>
      </c>
      <c r="CA19" s="15">
        <f t="shared" si="117"/>
        <v>0</v>
      </c>
      <c r="CB19" s="15">
        <f>SUMIFS('[1]Budget Execution 2023'!$E:$E,'[1]Budget Execution 2023'!$A:$A,'2023 Consolidated'!CB1,'[1]Budget Execution 2023'!$C:$C,$A$19)</f>
        <v>0</v>
      </c>
      <c r="CC19" s="15">
        <f>SUMIFS('[1]Budget Execution 2023'!$F:$F,'[1]Budget Execution 2023'!$A:$A,'2023 Consolidated'!CB1,'[1]Budget Execution 2023'!$C:$C,$A$19)</f>
        <v>650</v>
      </c>
      <c r="CD19" s="15">
        <f>SUMIFS('[1]Budget Execution 2023'!$G:$G,'[1]Budget Execution 2023'!$A:$A,'2023 Consolidated'!CB1,'[1]Budget Execution 2023'!$C:$C,$A$19)</f>
        <v>648.37</v>
      </c>
      <c r="CE19" s="15">
        <f t="shared" si="212"/>
        <v>-1.6299999999999955</v>
      </c>
      <c r="CF19" s="15">
        <f>SUMIFS('[1]Budget Execution 2023'!$E:$E,'[1]Budget Execution 2023'!$A:$A,'2023 Consolidated'!CF1,'[1]Budget Execution 2023'!$C:$C,$A$19)</f>
        <v>7625907000</v>
      </c>
      <c r="CG19" s="15">
        <f>SUMIFS('[1]Budget Execution 2023'!$F:$F,'[1]Budget Execution 2023'!$A:$A,'2023 Consolidated'!CF1,'[1]Budget Execution 2023'!$C:$C,$A$19)</f>
        <v>6831436548.4399996</v>
      </c>
      <c r="CH19" s="15">
        <f>SUMIFS('[1]Budget Execution 2023'!$G:$G,'[1]Budget Execution 2023'!$A:$A,'2023 Consolidated'!CF1,'[1]Budget Execution 2023'!$C:$C,$A$19)</f>
        <v>587251251.89999998</v>
      </c>
      <c r="CI19" s="15">
        <f t="shared" si="213"/>
        <v>-6244185296.54</v>
      </c>
      <c r="CJ19" s="15">
        <f>SUMIFS('[1]Budget Execution 2023'!$E:$E,'[1]Budget Execution 2023'!$A:$A,'2023 Consolidated'!CJ1,'[1]Budget Execution 2023'!$C:$C,$A$19)</f>
        <v>0</v>
      </c>
      <c r="CK19" s="15">
        <f>SUMIFS('[1]Budget Execution 2023'!$F:$F,'[1]Budget Execution 2023'!$A:$A,'2023 Consolidated'!CJ1,'[1]Budget Execution 2023'!$C:$C,$A$19)</f>
        <v>0</v>
      </c>
      <c r="CL19" s="15">
        <f>SUMIFS('[1]Budget Execution 2023'!$G:$G,'[1]Budget Execution 2023'!$A:$A,'2023 Consolidated'!CJ1,'[1]Budget Execution 2023'!$C:$C,$A$19)</f>
        <v>0</v>
      </c>
      <c r="CM19" s="15">
        <f t="shared" si="214"/>
        <v>0</v>
      </c>
      <c r="CN19" s="15">
        <f>SUMIFS('[1]Budget Execution 2023'!$E:$E,'[1]Budget Execution 2023'!$A:$A,'2023 Consolidated'!CN1,'[1]Budget Execution 2023'!$C:$C,$A$19)</f>
        <v>0</v>
      </c>
      <c r="CO19" s="15">
        <f>SUMIFS('[1]Budget Execution 2023'!$F:$F,'[1]Budget Execution 2023'!$A:$A,'2023 Consolidated'!CN1,'[1]Budget Execution 2023'!$C:$C,$A$19)</f>
        <v>1769820</v>
      </c>
      <c r="CP19" s="15">
        <f>SUMIFS('[1]Budget Execution 2023'!$G:$G,'[1]Budget Execution 2023'!$A:$A,'2023 Consolidated'!CN1,'[1]Budget Execution 2023'!$C:$C,$A$19)</f>
        <v>1769820</v>
      </c>
      <c r="CQ19" s="15">
        <f t="shared" si="215"/>
        <v>0</v>
      </c>
      <c r="CR19" s="15">
        <f>SUMIFS('[1]Budget Execution 2023'!$E:$E,'[1]Budget Execution 2023'!$A:$A,'2023 Consolidated'!CR1,'[1]Budget Execution 2023'!$C:$C,$A$19)</f>
        <v>9000</v>
      </c>
      <c r="CS19" s="15">
        <f>SUMIFS('[1]Budget Execution 2023'!$F:$F,'[1]Budget Execution 2023'!$A:$A,'2023 Consolidated'!CR1,'[1]Budget Execution 2023'!$C:$C,$A$19)</f>
        <v>9000</v>
      </c>
      <c r="CT19" s="15">
        <f>SUMIFS('[1]Budget Execution 2023'!$G:$G,'[1]Budget Execution 2023'!$A:$A,'2023 Consolidated'!CR1,'[1]Budget Execution 2023'!$C:$C,$A$19)</f>
        <v>300</v>
      </c>
      <c r="CU19" s="15">
        <f t="shared" si="216"/>
        <v>-8700</v>
      </c>
      <c r="CV19" s="15">
        <f>SUMIFS('[1]Budget Execution 2023'!$E:$E,'[1]Budget Execution 2023'!$A:$A,'2023 Consolidated'!CV1,'[1]Budget Execution 2023'!$C:$C,$A$19)</f>
        <v>1000000</v>
      </c>
      <c r="CW19" s="15">
        <f>SUMIFS('[1]Budget Execution 2023'!$F:$F,'[1]Budget Execution 2023'!$A:$A,'2023 Consolidated'!CV1,'[1]Budget Execution 2023'!$C:$C,$A$19)</f>
        <v>1024000</v>
      </c>
      <c r="CX19" s="15">
        <f>SUMIFS('[1]Budget Execution 2023'!$G:$G,'[1]Budget Execution 2023'!$A:$A,'2023 Consolidated'!CV1,'[1]Budget Execution 2023'!$C:$C,$A$19)</f>
        <v>994174.16</v>
      </c>
      <c r="CY19" s="15">
        <f t="shared" si="217"/>
        <v>-29825.839999999967</v>
      </c>
      <c r="CZ19" s="15">
        <f>SUMIFS('[1]Budget Execution 2023'!$E:$E,'[1]Budget Execution 2023'!$A:$A,'2023 Consolidated'!CZ1,'[1]Budget Execution 2023'!$C:$C,$A$19)</f>
        <v>77000</v>
      </c>
      <c r="DA19" s="15">
        <f>SUMIFS('[1]Budget Execution 2023'!$F:$F,'[1]Budget Execution 2023'!$A:$A,'2023 Consolidated'!CZ1,'[1]Budget Execution 2023'!$C:$C,$A$19)</f>
        <v>137000</v>
      </c>
      <c r="DB19" s="15">
        <f>SUMIFS('[1]Budget Execution 2023'!$G:$G,'[1]Budget Execution 2023'!$A:$A,'2023 Consolidated'!CZ1,'[1]Budget Execution 2023'!$C:$C,$A$19)</f>
        <v>128114.64</v>
      </c>
      <c r="DC19" s="15">
        <f t="shared" si="218"/>
        <v>-8885.36</v>
      </c>
      <c r="DD19" s="15">
        <f>SUMIFS('[1]Budget Execution 2023'!$E:$E,'[1]Budget Execution 2023'!$A:$A,'2023 Consolidated'!DD1,'[1]Budget Execution 2023'!$C:$C,$A$19)</f>
        <v>0</v>
      </c>
      <c r="DE19" s="15">
        <f>SUMIFS('[1]Budget Execution 2023'!$F:$F,'[1]Budget Execution 2023'!$A:$A,'2023 Consolidated'!DD1,'[1]Budget Execution 2023'!$C:$C,$A$19)</f>
        <v>36000</v>
      </c>
      <c r="DF19" s="15">
        <f>SUMIFS('[1]Budget Execution 2023'!$G:$G,'[1]Budget Execution 2023'!$A:$A,'2023 Consolidated'!DD1,'[1]Budget Execution 2023'!$C:$C,$A$19)</f>
        <v>33693.199999999997</v>
      </c>
      <c r="DG19" s="15">
        <f t="shared" si="219"/>
        <v>-2306.8000000000029</v>
      </c>
      <c r="DH19" s="15">
        <f>SUMIFS('[1]Budget Execution 2023'!$E:$E,'[1]Budget Execution 2023'!$A:$A,'2023 Consolidated'!DH1,'[1]Budget Execution 2023'!$C:$C,$A$19)</f>
        <v>0</v>
      </c>
      <c r="DI19" s="15">
        <f>SUMIFS('[1]Budget Execution 2023'!$F:$F,'[1]Budget Execution 2023'!$A:$A,'2023 Consolidated'!DH1,'[1]Budget Execution 2023'!$C:$C,$A$19)</f>
        <v>0</v>
      </c>
      <c r="DJ19" s="15">
        <f>SUMIFS('[1]Budget Execution 2023'!$G:$G,'[1]Budget Execution 2023'!$A:$A,'2023 Consolidated'!DH1,'[1]Budget Execution 2023'!$C:$C,$A$19)</f>
        <v>0</v>
      </c>
      <c r="DK19" s="15">
        <f t="shared" si="220"/>
        <v>0</v>
      </c>
      <c r="DL19" s="15">
        <f>SUMIFS('[1]Budget Execution 2023'!$E:$E,'[1]Budget Execution 2023'!$A:$A,'2023 Consolidated'!DL1,'[1]Budget Execution 2023'!$C:$C,$A$19)</f>
        <v>0</v>
      </c>
      <c r="DM19" s="15">
        <f>SUMIFS('[1]Budget Execution 2023'!$F:$F,'[1]Budget Execution 2023'!$A:$A,'2023 Consolidated'!DL1,'[1]Budget Execution 2023'!$C:$C,$A$19)</f>
        <v>65853</v>
      </c>
      <c r="DN19" s="15">
        <f>SUMIFS('[1]Budget Execution 2023'!$G:$G,'[1]Budget Execution 2023'!$A:$A,'2023 Consolidated'!DL1,'[1]Budget Execution 2023'!$C:$C,$A$19)</f>
        <v>50930.5</v>
      </c>
      <c r="DO19" s="15">
        <f t="shared" si="221"/>
        <v>-14922.5</v>
      </c>
      <c r="DP19" s="15">
        <f>SUMIFS('[1]Budget Execution 2023'!$E:$E,'[1]Budget Execution 2023'!$A:$A,'2023 Consolidated'!DP1,'[1]Budget Execution 2023'!$C:$C,$A$19)</f>
        <v>100000</v>
      </c>
      <c r="DQ19" s="15">
        <f>SUMIFS('[1]Budget Execution 2023'!$F:$F,'[1]Budget Execution 2023'!$A:$A,'2023 Consolidated'!DP1,'[1]Budget Execution 2023'!$C:$C,$A$19)</f>
        <v>323000</v>
      </c>
      <c r="DR19" s="15">
        <f>SUMIFS('[1]Budget Execution 2023'!$G:$G,'[1]Budget Execution 2023'!$A:$A,'2023 Consolidated'!DP1,'[1]Budget Execution 2023'!$C:$C,$A$19)</f>
        <v>259000</v>
      </c>
      <c r="DS19" s="15">
        <f t="shared" si="222"/>
        <v>-64000</v>
      </c>
      <c r="DT19" s="15">
        <f>SUMIFS('[1]Budget Execution 2023'!$E:$E,'[1]Budget Execution 2023'!$A:$A,'2023 Consolidated'!DT1,'[1]Budget Execution 2023'!$C:$C,$A$19)</f>
        <v>0</v>
      </c>
      <c r="DU19" s="15">
        <f>SUMIFS('[1]Budget Execution 2023'!$F:$F,'[1]Budget Execution 2023'!$A:$A,'2023 Consolidated'!DT1,'[1]Budget Execution 2023'!$C:$C,$A$19)</f>
        <v>0</v>
      </c>
      <c r="DV19" s="15">
        <f>SUMIFS('[1]Budget Execution 2023'!$G:$G,'[1]Budget Execution 2023'!$A:$A,'2023 Consolidated'!DT1,'[1]Budget Execution 2023'!$C:$C,$A$19)</f>
        <v>0</v>
      </c>
      <c r="DW19" s="15">
        <f t="shared" si="223"/>
        <v>0</v>
      </c>
      <c r="DX19" s="15">
        <f>SUMIFS('[1]Budget Execution 2023'!$E:$E,'[1]Budget Execution 2023'!$A:$A,'2023 Consolidated'!DX1,'[1]Budget Execution 2023'!$C:$C,$A$19)</f>
        <v>70000</v>
      </c>
      <c r="DY19" s="15">
        <f>SUMIFS('[1]Budget Execution 2023'!$F:$F,'[1]Budget Execution 2023'!$A:$A,'2023 Consolidated'!DX1,'[1]Budget Execution 2023'!$C:$C,$A$19)</f>
        <v>300000</v>
      </c>
      <c r="DZ19" s="15">
        <f>SUMIFS('[1]Budget Execution 2023'!$G:$G,'[1]Budget Execution 2023'!$A:$A,'2023 Consolidated'!DX1,'[1]Budget Execution 2023'!$C:$C,$A$19)</f>
        <v>11532.09</v>
      </c>
      <c r="EA19" s="15">
        <f t="shared" si="224"/>
        <v>-288467.90999999997</v>
      </c>
      <c r="EB19" s="15">
        <f>SUMIFS('[1]Budget Execution 2023'!$E:$E,'[1]Budget Execution 2023'!$A:$A,'2023 Consolidated'!EB1,'[1]Budget Execution 2023'!$C:$C,$A$19)</f>
        <v>20000</v>
      </c>
      <c r="EC19" s="15">
        <f>SUMIFS('[1]Budget Execution 2023'!$F:$F,'[1]Budget Execution 2023'!$A:$A,'2023 Consolidated'!EB1,'[1]Budget Execution 2023'!$C:$C,$A$19)</f>
        <v>162000</v>
      </c>
      <c r="ED19" s="15">
        <f>SUMIFS('[1]Budget Execution 2023'!$G:$G,'[1]Budget Execution 2023'!$A:$A,'2023 Consolidated'!EB1,'[1]Budget Execution 2023'!$C:$C,$A$19)</f>
        <v>154653.74</v>
      </c>
      <c r="EE19" s="15">
        <f t="shared" si="225"/>
        <v>-7346.2600000000093</v>
      </c>
      <c r="EF19" s="15">
        <f>SUMIFS('[1]Budget Execution 2023'!$E:$E,'[1]Budget Execution 2023'!$A:$A,'2023 Consolidated'!EF1,'[1]Budget Execution 2023'!$C:$C,$A$19)</f>
        <v>75000</v>
      </c>
      <c r="EG19" s="15">
        <f>SUMIFS('[1]Budget Execution 2023'!$F:$F,'[1]Budget Execution 2023'!$A:$A,'2023 Consolidated'!EF1,'[1]Budget Execution 2023'!$C:$C,$A$19)</f>
        <v>153418</v>
      </c>
      <c r="EH19" s="15">
        <f>SUMIFS('[1]Budget Execution 2023'!$G:$G,'[1]Budget Execution 2023'!$A:$A,'2023 Consolidated'!EF1,'[1]Budget Execution 2023'!$C:$C,$A$19)</f>
        <v>142383.60999999999</v>
      </c>
      <c r="EI19" s="15">
        <f t="shared" si="226"/>
        <v>-11034.390000000014</v>
      </c>
      <c r="EJ19" s="15">
        <f>SUMIFS('[1]Budget Execution 2023'!$E:$E,'[1]Budget Execution 2023'!$A:$A,'2023 Consolidated'!EJ1,'[1]Budget Execution 2023'!$C:$C,$A$19)</f>
        <v>6000</v>
      </c>
      <c r="EK19" s="15">
        <f>SUMIFS('[1]Budget Execution 2023'!$F:$F,'[1]Budget Execution 2023'!$A:$A,'2023 Consolidated'!EJ1,'[1]Budget Execution 2023'!$C:$C,$A$19)</f>
        <v>51500</v>
      </c>
      <c r="EL19" s="15">
        <f>SUMIFS('[1]Budget Execution 2023'!$G:$G,'[1]Budget Execution 2023'!$A:$A,'2023 Consolidated'!EJ1,'[1]Budget Execution 2023'!$C:$C,$A$19)</f>
        <v>27871.39</v>
      </c>
      <c r="EM19" s="15">
        <f t="shared" si="227"/>
        <v>-23628.61</v>
      </c>
      <c r="EN19" s="15">
        <f>SUMIFS('[1]Budget Execution 2023'!$E:$E,'[1]Budget Execution 2023'!$A:$A,'2023 Consolidated'!EN1,'[1]Budget Execution 2023'!$C:$C,$A$19)</f>
        <v>70000</v>
      </c>
      <c r="EO19" s="15">
        <f>SUMIFS('[1]Budget Execution 2023'!$F:$F,'[1]Budget Execution 2023'!$A:$A,'2023 Consolidated'!EN1,'[1]Budget Execution 2023'!$C:$C,$A$19)</f>
        <v>96436</v>
      </c>
      <c r="EP19" s="15">
        <f>SUMIFS('[1]Budget Execution 2023'!$G:$G,'[1]Budget Execution 2023'!$A:$A,'2023 Consolidated'!EN1,'[1]Budget Execution 2023'!$C:$C,$A$19)</f>
        <v>96435.89</v>
      </c>
      <c r="EQ19" s="15">
        <f t="shared" si="228"/>
        <v>-0.11000000000058208</v>
      </c>
      <c r="ER19" s="15">
        <f>SUMIFS('[1]Budget Execution 2023'!$E:$E,'[1]Budget Execution 2023'!$A:$A,'2023 Consolidated'!ER1,'[1]Budget Execution 2023'!$C:$C,$A$19)</f>
        <v>54000</v>
      </c>
      <c r="ES19" s="15">
        <f>SUMIFS('[1]Budget Execution 2023'!$F:$F,'[1]Budget Execution 2023'!$A:$A,'2023 Consolidated'!ER1,'[1]Budget Execution 2023'!$C:$C,$A$19)</f>
        <v>205541.23</v>
      </c>
      <c r="ET19" s="15">
        <f>SUMIFS('[1]Budget Execution 2023'!$G:$G,'[1]Budget Execution 2023'!$A:$A,'2023 Consolidated'!ER1,'[1]Budget Execution 2023'!$C:$C,$A$19)</f>
        <v>205141.23</v>
      </c>
      <c r="EU19" s="15">
        <f t="shared" si="229"/>
        <v>-400</v>
      </c>
      <c r="EV19" s="15">
        <f>SUMIFS('[1]Budget Execution 2023'!$E:$E,'[1]Budget Execution 2023'!$A:$A,'2023 Consolidated'!EV1,'[1]Budget Execution 2023'!$C:$C,$A$19)</f>
        <v>0</v>
      </c>
      <c r="EW19" s="15">
        <f>SUMIFS('[1]Budget Execution 2023'!$F:$F,'[1]Budget Execution 2023'!$A:$A,'2023 Consolidated'!EV1,'[1]Budget Execution 2023'!$C:$C,$A$19)</f>
        <v>197385.29</v>
      </c>
      <c r="EX19" s="15">
        <f>SUMIFS('[1]Budget Execution 2023'!$G:$G,'[1]Budget Execution 2023'!$A:$A,'2023 Consolidated'!EV1,'[1]Budget Execution 2023'!$C:$C,$A$19)</f>
        <v>197385.29</v>
      </c>
      <c r="EY19" s="15">
        <f t="shared" si="230"/>
        <v>0</v>
      </c>
      <c r="EZ19" s="15">
        <f>SUMIFS('[1]Budget Execution 2023'!$E:$E,'[1]Budget Execution 2023'!$A:$A,'2023 Consolidated'!EZ1,'[1]Budget Execution 2023'!$C:$C,$A$19)</f>
        <v>0</v>
      </c>
      <c r="FA19" s="15">
        <f>SUMIFS('[1]Budget Execution 2023'!$F:$F,'[1]Budget Execution 2023'!$A:$A,'2023 Consolidated'!EZ1,'[1]Budget Execution 2023'!$C:$C,$A$19)</f>
        <v>0</v>
      </c>
      <c r="FB19" s="15">
        <f>SUMIFS('[1]Budget Execution 2023'!$G:$G,'[1]Budget Execution 2023'!$A:$A,'2023 Consolidated'!EZ1,'[1]Budget Execution 2023'!$C:$C,$A$19)</f>
        <v>0</v>
      </c>
      <c r="FC19" s="15">
        <f t="shared" si="231"/>
        <v>0</v>
      </c>
      <c r="FD19" s="15">
        <f>SUMIFS('[1]Budget Execution 2023'!$E:$E,'[1]Budget Execution 2023'!$A:$A,'2023 Consolidated'!FD1,'[1]Budget Execution 2023'!$C:$C,$A$19)</f>
        <v>3000</v>
      </c>
      <c r="FE19" s="15">
        <f>SUMIFS('[1]Budget Execution 2023'!$F:$F,'[1]Budget Execution 2023'!$A:$A,'2023 Consolidated'!FD1,'[1]Budget Execution 2023'!$C:$C,$A$19)</f>
        <v>3000</v>
      </c>
      <c r="FF19" s="15">
        <f>SUMIFS('[1]Budget Execution 2023'!$G:$G,'[1]Budget Execution 2023'!$A:$A,'2023 Consolidated'!FD1,'[1]Budget Execution 2023'!$C:$C,$A$19)</f>
        <v>127.61</v>
      </c>
      <c r="FG19" s="15">
        <f t="shared" si="232"/>
        <v>-2872.39</v>
      </c>
      <c r="FH19" s="15">
        <f>SUMIFS('[1]Budget Execution 2023'!$E:$E,'[1]Budget Execution 2023'!$A:$A,'2023 Consolidated'!FH1,'[1]Budget Execution 2023'!$C:$C,$A$19)</f>
        <v>0</v>
      </c>
      <c r="FI19" s="15">
        <f>SUMIFS('[1]Budget Execution 2023'!$F:$F,'[1]Budget Execution 2023'!$A:$A,'2023 Consolidated'!FH1,'[1]Budget Execution 2023'!$C:$C,$A$19)</f>
        <v>0</v>
      </c>
      <c r="FJ19" s="15">
        <f>SUMIFS('[1]Budget Execution 2023'!$G:$G,'[1]Budget Execution 2023'!$A:$A,'2023 Consolidated'!FH1,'[1]Budget Execution 2023'!$C:$C,$A$19)</f>
        <v>0</v>
      </c>
      <c r="FK19" s="15">
        <f t="shared" si="233"/>
        <v>0</v>
      </c>
      <c r="FL19" s="15">
        <f>SUMIFS('[1]Budget Execution 2023'!$E:$E,'[1]Budget Execution 2023'!$A:$A,'2023 Consolidated'!FL1,'[1]Budget Execution 2023'!$C:$C,$A$19)</f>
        <v>0</v>
      </c>
      <c r="FM19" s="15">
        <f>SUMIFS('[1]Budget Execution 2023'!$F:$F,'[1]Budget Execution 2023'!$A:$A,'2023 Consolidated'!FL1,'[1]Budget Execution 2023'!$C:$C,$A$19)</f>
        <v>0</v>
      </c>
      <c r="FN19" s="15">
        <f>SUMIFS('[1]Budget Execution 2023'!$G:$G,'[1]Budget Execution 2023'!$A:$A,'2023 Consolidated'!FL1,'[1]Budget Execution 2023'!$C:$C,$A$19)</f>
        <v>0</v>
      </c>
      <c r="FO19" s="15">
        <f t="shared" si="234"/>
        <v>0</v>
      </c>
      <c r="FP19" s="15">
        <f>SUMIFS('[1]Budget Execution 2023'!$E:$E,'[1]Budget Execution 2023'!$A:$A,'2023 Consolidated'!FP1,'[1]Budget Execution 2023'!$C:$C,$A$19)</f>
        <v>0</v>
      </c>
      <c r="FQ19" s="15">
        <f>SUMIFS('[1]Budget Execution 2023'!$F:$F,'[1]Budget Execution 2023'!$A:$A,'2023 Consolidated'!FP1,'[1]Budget Execution 2023'!$C:$C,$A$19)</f>
        <v>0</v>
      </c>
      <c r="FR19" s="15">
        <f>SUMIFS('[1]Budget Execution 2023'!$G:$G,'[1]Budget Execution 2023'!$A:$A,'2023 Consolidated'!FP1,'[1]Budget Execution 2023'!$C:$C,$A$19)</f>
        <v>0</v>
      </c>
      <c r="FS19" s="15">
        <f t="shared" si="235"/>
        <v>0</v>
      </c>
      <c r="FT19" s="15">
        <f>SUMIFS('[1]Budget Execution 2023'!$E:$E,'[1]Budget Execution 2023'!$A:$A,'2023 Consolidated'!FT1,'[1]Budget Execution 2023'!$C:$C,$A$19)</f>
        <v>0</v>
      </c>
      <c r="FU19" s="15">
        <f>SUMIFS('[1]Budget Execution 2023'!$F:$F,'[1]Budget Execution 2023'!$A:$A,'2023 Consolidated'!FT1,'[1]Budget Execution 2023'!$C:$C,$A$19)</f>
        <v>0</v>
      </c>
      <c r="FV19" s="15">
        <f>SUMIFS('[1]Budget Execution 2023'!$G:$G,'[1]Budget Execution 2023'!$A:$A,'2023 Consolidated'!FT1,'[1]Budget Execution 2023'!$C:$C,$A$19)</f>
        <v>0</v>
      </c>
      <c r="FW19" s="15">
        <f t="shared" si="236"/>
        <v>0</v>
      </c>
      <c r="FX19" s="15">
        <f>SUMIFS('[1]Budget Execution 2023'!$E:$E,'[1]Budget Execution 2023'!$A:$A,'2023 Consolidated'!FX1,'[1]Budget Execution 2023'!$C:$C,$A$19)</f>
        <v>0</v>
      </c>
      <c r="FY19" s="15">
        <f>SUMIFS('[1]Budget Execution 2023'!$F:$F,'[1]Budget Execution 2023'!$A:$A,'2023 Consolidated'!FX1,'[1]Budget Execution 2023'!$C:$C,$A$19)</f>
        <v>0</v>
      </c>
      <c r="FZ19" s="15">
        <f>SUMIFS('[1]Budget Execution 2023'!$G:$G,'[1]Budget Execution 2023'!$A:$A,'2023 Consolidated'!FX1,'[1]Budget Execution 2023'!$C:$C,$A$19)</f>
        <v>0</v>
      </c>
      <c r="GA19" s="15">
        <f t="shared" si="237"/>
        <v>0</v>
      </c>
      <c r="GB19" s="15">
        <f>SUMIFS('[1]Budget Execution 2023'!$E:$E,'[1]Budget Execution 2023'!$A:$A,'2023 Consolidated'!GB1,'[1]Budget Execution 2023'!$C:$C,$A$19)</f>
        <v>0</v>
      </c>
      <c r="GC19" s="15">
        <f>SUMIFS('[1]Budget Execution 2023'!$F:$F,'[1]Budget Execution 2023'!$A:$A,'2023 Consolidated'!GB1,'[1]Budget Execution 2023'!$C:$C,$A$19)</f>
        <v>13500</v>
      </c>
      <c r="GD19" s="15">
        <f>SUMIFS('[1]Budget Execution 2023'!$G:$G,'[1]Budget Execution 2023'!$A:$A,'2023 Consolidated'!GB1,'[1]Budget Execution 2023'!$C:$C,$A$19)</f>
        <v>11801.82</v>
      </c>
      <c r="GE19" s="15">
        <f t="shared" si="238"/>
        <v>-1698.1800000000003</v>
      </c>
      <c r="GF19" s="15">
        <f>SUMIFS('[1]Budget Execution 2023'!$E:$E,'[1]Budget Execution 2023'!$A:$A,'2023 Consolidated'!GF1,'[1]Budget Execution 2023'!$C:$C,$A$19)</f>
        <v>0</v>
      </c>
      <c r="GG19" s="15">
        <f>SUMIFS('[1]Budget Execution 2023'!$F:$F,'[1]Budget Execution 2023'!$A:$A,'2023 Consolidated'!GF1,'[1]Budget Execution 2023'!$C:$C,$A$19)</f>
        <v>0</v>
      </c>
      <c r="GH19" s="15">
        <f>SUMIFS('[1]Budget Execution 2023'!$G:$G,'[1]Budget Execution 2023'!$A:$A,'2023 Consolidated'!GF1,'[1]Budget Execution 2023'!$C:$C,$A$19)</f>
        <v>0</v>
      </c>
      <c r="GI19" s="15">
        <f t="shared" si="239"/>
        <v>0</v>
      </c>
      <c r="GJ19" s="15">
        <f>SUMIFS('[1]Budget Execution 2023'!$E:$E,'[1]Budget Execution 2023'!$A:$A,'2023 Consolidated'!GJ1,'[1]Budget Execution 2023'!$C:$C,$A$19)</f>
        <v>0</v>
      </c>
      <c r="GK19" s="15">
        <f>SUMIFS('[1]Budget Execution 2023'!$F:$F,'[1]Budget Execution 2023'!$A:$A,'2023 Consolidated'!GJ1,'[1]Budget Execution 2023'!$C:$C,$A$19)</f>
        <v>170000</v>
      </c>
      <c r="GL19" s="15">
        <f>SUMIFS('[1]Budget Execution 2023'!$G:$G,'[1]Budget Execution 2023'!$A:$A,'2023 Consolidated'!GJ1,'[1]Budget Execution 2023'!$C:$C,$A$19)</f>
        <v>116814.15</v>
      </c>
      <c r="GM19" s="15">
        <f t="shared" si="240"/>
        <v>-53185.850000000006</v>
      </c>
      <c r="GN19" s="15">
        <f>SUMIFS('[1]Budget Execution 2023'!$E:$E,'[1]Budget Execution 2023'!$A:$A,'2023 Consolidated'!GN1,'[1]Budget Execution 2023'!$C:$C,$A$19)</f>
        <v>2147000</v>
      </c>
      <c r="GO19" s="15">
        <f>SUMIFS('[1]Budget Execution 2023'!$F:$F,'[1]Budget Execution 2023'!$A:$A,'2023 Consolidated'!GN1,'[1]Budget Execution 2023'!$C:$C,$A$19)</f>
        <v>2147000</v>
      </c>
      <c r="GP19" s="15">
        <f>SUMIFS('[1]Budget Execution 2023'!$G:$G,'[1]Budget Execution 2023'!$A:$A,'2023 Consolidated'!GN1,'[1]Budget Execution 2023'!$C:$C,$A$19)</f>
        <v>2491271</v>
      </c>
      <c r="GQ19" s="15">
        <f t="shared" si="241"/>
        <v>344271</v>
      </c>
      <c r="GR19" s="15">
        <f>SUMIFS('[1]Budget Execution 2023'!$E:$E,'[1]Budget Execution 2023'!$A:$A,'2023 Consolidated'!GR1,'[1]Budget Execution 2023'!$C:$C,$A$19)</f>
        <v>50000</v>
      </c>
      <c r="GS19" s="15">
        <f>SUMIFS('[1]Budget Execution 2023'!$F:$F,'[1]Budget Execution 2023'!$A:$A,'2023 Consolidated'!GR1,'[1]Budget Execution 2023'!$C:$C,$A$19)</f>
        <v>50000</v>
      </c>
      <c r="GT19" s="15">
        <f>SUMIFS('[1]Budget Execution 2023'!$G:$G,'[1]Budget Execution 2023'!$A:$A,'2023 Consolidated'!GR1,'[1]Budget Execution 2023'!$C:$C,$A$19)</f>
        <v>9851.1200000000008</v>
      </c>
      <c r="GU19" s="15">
        <f t="shared" si="242"/>
        <v>-40148.879999999997</v>
      </c>
    </row>
    <row r="20" spans="1:203" customFormat="1" ht="15" customHeight="1" thickBot="1" x14ac:dyDescent="0.4"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</row>
    <row r="21" spans="1:203" s="4" customFormat="1" ht="30" customHeight="1" thickBot="1" x14ac:dyDescent="0.4">
      <c r="B21" s="3" t="s">
        <v>13</v>
      </c>
      <c r="C21"/>
      <c r="D21" s="13">
        <f t="shared" ref="D21:BF21" si="243">SUM(D22)</f>
        <v>4217739000</v>
      </c>
      <c r="E21" s="13">
        <f t="shared" si="243"/>
        <v>6094549934.3299999</v>
      </c>
      <c r="F21" s="13">
        <f t="shared" si="243"/>
        <v>5330489578.6700001</v>
      </c>
      <c r="G21" s="13">
        <f>F21-E21</f>
        <v>-764060355.65999985</v>
      </c>
      <c r="H21" s="13">
        <f t="shared" si="243"/>
        <v>598722000</v>
      </c>
      <c r="I21" s="13">
        <f t="shared" si="243"/>
        <v>598722000</v>
      </c>
      <c r="J21" s="13">
        <f t="shared" si="243"/>
        <v>592998164.74000001</v>
      </c>
      <c r="K21" s="13">
        <f>J21-I21</f>
        <v>-5723835.2599999905</v>
      </c>
      <c r="L21" s="13">
        <f t="shared" si="243"/>
        <v>5750000</v>
      </c>
      <c r="M21" s="13">
        <f t="shared" si="243"/>
        <v>5750000</v>
      </c>
      <c r="N21" s="13">
        <f t="shared" si="243"/>
        <v>4740331.01</v>
      </c>
      <c r="O21" s="13">
        <f>N21-M21</f>
        <v>-1009668.9900000002</v>
      </c>
      <c r="P21" s="13">
        <f t="shared" si="243"/>
        <v>191205000</v>
      </c>
      <c r="Q21" s="13">
        <f t="shared" si="243"/>
        <v>321655000</v>
      </c>
      <c r="R21" s="13">
        <f t="shared" si="243"/>
        <v>308256911.11000001</v>
      </c>
      <c r="S21" s="13">
        <f>R21-Q21</f>
        <v>-13398088.889999986</v>
      </c>
      <c r="T21" s="13">
        <f t="shared" si="243"/>
        <v>232634000</v>
      </c>
      <c r="U21" s="13">
        <f t="shared" si="243"/>
        <v>232634000</v>
      </c>
      <c r="V21" s="13">
        <f t="shared" si="243"/>
        <v>215327633.44999999</v>
      </c>
      <c r="W21" s="13">
        <f>V21-U21</f>
        <v>-17306366.550000012</v>
      </c>
      <c r="X21" s="13">
        <f t="shared" si="243"/>
        <v>0</v>
      </c>
      <c r="Y21" s="13">
        <f t="shared" si="243"/>
        <v>0</v>
      </c>
      <c r="Z21" s="13">
        <f t="shared" si="243"/>
        <v>0</v>
      </c>
      <c r="AA21" s="13">
        <f>Z21-Y21</f>
        <v>0</v>
      </c>
      <c r="AB21" s="13">
        <f t="shared" si="243"/>
        <v>0</v>
      </c>
      <c r="AC21" s="13">
        <f t="shared" si="243"/>
        <v>0</v>
      </c>
      <c r="AD21" s="13">
        <f t="shared" si="243"/>
        <v>0</v>
      </c>
      <c r="AE21" s="13">
        <f>AD21-AC21</f>
        <v>0</v>
      </c>
      <c r="AF21" s="13">
        <f t="shared" si="243"/>
        <v>9638000</v>
      </c>
      <c r="AG21" s="13">
        <f t="shared" si="243"/>
        <v>9638000</v>
      </c>
      <c r="AH21" s="13">
        <f t="shared" si="243"/>
        <v>6909870.0199999996</v>
      </c>
      <c r="AI21" s="13">
        <f>AH21-AG21</f>
        <v>-2728129.9800000004</v>
      </c>
      <c r="AJ21" s="13">
        <f t="shared" si="243"/>
        <v>68544000</v>
      </c>
      <c r="AK21" s="13">
        <f t="shared" si="243"/>
        <v>86144000</v>
      </c>
      <c r="AL21" s="13">
        <f t="shared" si="243"/>
        <v>85942276.689999998</v>
      </c>
      <c r="AM21" s="13">
        <f>AL21-AK21</f>
        <v>-201723.31000000238</v>
      </c>
      <c r="AN21" s="13">
        <f t="shared" si="243"/>
        <v>8365000</v>
      </c>
      <c r="AO21" s="13">
        <f t="shared" si="243"/>
        <v>8365000</v>
      </c>
      <c r="AP21" s="13">
        <f t="shared" si="243"/>
        <v>8211663.8499999996</v>
      </c>
      <c r="AQ21" s="13">
        <f>AP21-AO21</f>
        <v>-153336.15000000037</v>
      </c>
      <c r="AR21" s="13">
        <f t="shared" si="243"/>
        <v>2100000</v>
      </c>
      <c r="AS21" s="13">
        <f t="shared" si="243"/>
        <v>2100000</v>
      </c>
      <c r="AT21" s="13">
        <f t="shared" si="243"/>
        <v>1053774.2</v>
      </c>
      <c r="AU21" s="13">
        <f>AT21-AS21</f>
        <v>-1046225.8</v>
      </c>
      <c r="AV21" s="13">
        <f t="shared" si="243"/>
        <v>5280000</v>
      </c>
      <c r="AW21" s="13">
        <f t="shared" si="243"/>
        <v>22777000</v>
      </c>
      <c r="AX21" s="13">
        <f t="shared" si="243"/>
        <v>21934831.260000002</v>
      </c>
      <c r="AY21" s="13">
        <f>AX21-AW21</f>
        <v>-842168.73999999836</v>
      </c>
      <c r="AZ21" s="13">
        <f t="shared" si="243"/>
        <v>56815000</v>
      </c>
      <c r="BA21" s="13">
        <f t="shared" si="243"/>
        <v>56815000</v>
      </c>
      <c r="BB21" s="13">
        <f t="shared" si="243"/>
        <v>28666049.010000002</v>
      </c>
      <c r="BC21" s="13">
        <f>BB21-BA21</f>
        <v>-28148950.989999998</v>
      </c>
      <c r="BD21" s="13">
        <f t="shared" si="243"/>
        <v>0</v>
      </c>
      <c r="BE21" s="13">
        <f t="shared" si="243"/>
        <v>0</v>
      </c>
      <c r="BF21" s="13">
        <f t="shared" si="243"/>
        <v>0</v>
      </c>
      <c r="BG21" s="13">
        <f>BF21-BE21</f>
        <v>0</v>
      </c>
      <c r="BH21" s="13">
        <f t="shared" ref="BH21:CH21" si="244">SUM(BH22)</f>
        <v>5506000</v>
      </c>
      <c r="BI21" s="13">
        <f t="shared" si="244"/>
        <v>31179000</v>
      </c>
      <c r="BJ21" s="13">
        <f t="shared" si="244"/>
        <v>4938409.8600000003</v>
      </c>
      <c r="BK21" s="13">
        <f>BJ21-BI21</f>
        <v>-26240590.140000001</v>
      </c>
      <c r="BL21" s="13">
        <f t="shared" ref="BL21" si="245">SUM(BL22)</f>
        <v>7120000</v>
      </c>
      <c r="BM21" s="13">
        <f t="shared" si="244"/>
        <v>7120000</v>
      </c>
      <c r="BN21" s="13">
        <f t="shared" si="244"/>
        <v>3788243.11</v>
      </c>
      <c r="BO21" s="13">
        <f>BN21-BM21</f>
        <v>-3331756.89</v>
      </c>
      <c r="BP21" s="13">
        <f t="shared" ref="BP21" si="246">SUM(BP22)</f>
        <v>9130000</v>
      </c>
      <c r="BQ21" s="13">
        <f t="shared" si="244"/>
        <v>15100000</v>
      </c>
      <c r="BR21" s="13">
        <f t="shared" si="244"/>
        <v>4154923.02</v>
      </c>
      <c r="BS21" s="13">
        <f>BR21-BQ21</f>
        <v>-10945076.98</v>
      </c>
      <c r="BT21" s="13">
        <f t="shared" ref="BT21" si="247">SUM(BT22)</f>
        <v>13555000</v>
      </c>
      <c r="BU21" s="13">
        <f t="shared" si="244"/>
        <v>13555000</v>
      </c>
      <c r="BV21" s="13">
        <f t="shared" si="244"/>
        <v>9416263.5600000005</v>
      </c>
      <c r="BW21" s="13">
        <f>BV21-BU21</f>
        <v>-4138736.4399999995</v>
      </c>
      <c r="BX21" s="13">
        <f t="shared" ref="BX21" si="248">SUM(BX22)</f>
        <v>0</v>
      </c>
      <c r="BY21" s="13">
        <f t="shared" si="244"/>
        <v>0</v>
      </c>
      <c r="BZ21" s="13">
        <f t="shared" si="244"/>
        <v>0</v>
      </c>
      <c r="CA21" s="13">
        <f>BZ21-BY21</f>
        <v>0</v>
      </c>
      <c r="CB21" s="13">
        <f t="shared" ref="CB21" si="249">SUM(CB22)</f>
        <v>0</v>
      </c>
      <c r="CC21" s="13">
        <f t="shared" si="244"/>
        <v>0</v>
      </c>
      <c r="CD21" s="13">
        <f t="shared" si="244"/>
        <v>0</v>
      </c>
      <c r="CE21" s="13">
        <f>CD21-CC21</f>
        <v>0</v>
      </c>
      <c r="CF21" s="13">
        <f t="shared" ref="CF21" si="250">SUM(CF22)</f>
        <v>2146435000</v>
      </c>
      <c r="CG21" s="13">
        <f t="shared" si="244"/>
        <v>2290721000</v>
      </c>
      <c r="CH21" s="13">
        <f t="shared" si="244"/>
        <v>2024065004.04</v>
      </c>
      <c r="CI21" s="13">
        <f>CH21-CG21</f>
        <v>-266655995.96000004</v>
      </c>
      <c r="CJ21" s="13">
        <f t="shared" ref="CJ21:CP21" si="251">SUM(CJ22)</f>
        <v>0</v>
      </c>
      <c r="CK21" s="13">
        <f t="shared" si="251"/>
        <v>2245000</v>
      </c>
      <c r="CL21" s="13">
        <f t="shared" si="251"/>
        <v>0</v>
      </c>
      <c r="CM21" s="13">
        <f>CL21-CK21</f>
        <v>-2245000</v>
      </c>
      <c r="CN21" s="13">
        <f t="shared" si="251"/>
        <v>0</v>
      </c>
      <c r="CO21" s="13">
        <f t="shared" si="251"/>
        <v>1011500</v>
      </c>
      <c r="CP21" s="13">
        <f t="shared" si="251"/>
        <v>91198</v>
      </c>
      <c r="CQ21" s="13">
        <f>CP21-CO21</f>
        <v>-920302</v>
      </c>
      <c r="CR21" s="13">
        <f t="shared" ref="CR21:FD21" si="252">SUM(CR22)</f>
        <v>900000</v>
      </c>
      <c r="CS21" s="13">
        <f t="shared" si="252"/>
        <v>900000</v>
      </c>
      <c r="CT21" s="13">
        <f t="shared" si="252"/>
        <v>896785.38</v>
      </c>
      <c r="CU21" s="13">
        <f>CT21-CS21</f>
        <v>-3214.6199999999953</v>
      </c>
      <c r="CV21" s="13">
        <f t="shared" si="252"/>
        <v>64986000</v>
      </c>
      <c r="CW21" s="13">
        <f t="shared" si="252"/>
        <v>1440590281</v>
      </c>
      <c r="CX21" s="13">
        <f t="shared" si="252"/>
        <v>1218158147.51</v>
      </c>
      <c r="CY21" s="13">
        <f>CX21-CW21</f>
        <v>-222432133.49000001</v>
      </c>
      <c r="CZ21" s="13">
        <f t="shared" si="252"/>
        <v>320900000</v>
      </c>
      <c r="DA21" s="13">
        <f t="shared" si="252"/>
        <v>320900000</v>
      </c>
      <c r="DB21" s="13">
        <f t="shared" si="252"/>
        <v>320726780.96000004</v>
      </c>
      <c r="DC21" s="13">
        <f>DB21-DA21</f>
        <v>-173219.03999996185</v>
      </c>
      <c r="DD21" s="13">
        <f t="shared" si="252"/>
        <v>3550000</v>
      </c>
      <c r="DE21" s="13">
        <f t="shared" si="252"/>
        <v>3550000</v>
      </c>
      <c r="DF21" s="13">
        <f t="shared" si="252"/>
        <v>3036282.99</v>
      </c>
      <c r="DG21" s="13">
        <f>DF21-DE21</f>
        <v>-513717.00999999978</v>
      </c>
      <c r="DH21" s="13">
        <f t="shared" si="252"/>
        <v>135000</v>
      </c>
      <c r="DI21" s="13">
        <f t="shared" si="252"/>
        <v>135000</v>
      </c>
      <c r="DJ21" s="13">
        <f t="shared" si="252"/>
        <v>115660</v>
      </c>
      <c r="DK21" s="13">
        <f>DJ21-DI21</f>
        <v>-19340</v>
      </c>
      <c r="DL21" s="13">
        <f t="shared" si="252"/>
        <v>400000</v>
      </c>
      <c r="DM21" s="13">
        <f t="shared" si="252"/>
        <v>400000</v>
      </c>
      <c r="DN21" s="13">
        <f t="shared" si="252"/>
        <v>399619</v>
      </c>
      <c r="DO21" s="13">
        <f>DN21-DM21</f>
        <v>-381</v>
      </c>
      <c r="DP21" s="13">
        <f t="shared" si="252"/>
        <v>42488000</v>
      </c>
      <c r="DQ21" s="13">
        <f t="shared" si="252"/>
        <v>111453000</v>
      </c>
      <c r="DR21" s="13">
        <f t="shared" si="252"/>
        <v>95627148.439999998</v>
      </c>
      <c r="DS21" s="13">
        <f>DR21-DQ21</f>
        <v>-15825851.560000002</v>
      </c>
      <c r="DT21" s="13">
        <f t="shared" si="252"/>
        <v>0</v>
      </c>
      <c r="DU21" s="13">
        <f t="shared" si="252"/>
        <v>0</v>
      </c>
      <c r="DV21" s="13">
        <f t="shared" si="252"/>
        <v>0</v>
      </c>
      <c r="DW21" s="13">
        <f>DV21-DU21</f>
        <v>0</v>
      </c>
      <c r="DX21" s="13">
        <f t="shared" si="252"/>
        <v>600000</v>
      </c>
      <c r="DY21" s="13">
        <f t="shared" si="252"/>
        <v>16300000</v>
      </c>
      <c r="DZ21" s="13">
        <f t="shared" si="252"/>
        <v>802104.35</v>
      </c>
      <c r="EA21" s="13">
        <f>DZ21-DY21</f>
        <v>-15497895.65</v>
      </c>
      <c r="EB21" s="13">
        <f t="shared" si="252"/>
        <v>156108000</v>
      </c>
      <c r="EC21" s="13">
        <f t="shared" si="252"/>
        <v>175415000</v>
      </c>
      <c r="ED21" s="13">
        <f t="shared" si="252"/>
        <v>158174883.00999999</v>
      </c>
      <c r="EE21" s="13">
        <f>ED21-EC21</f>
        <v>-17240116.99000001</v>
      </c>
      <c r="EF21" s="13">
        <f t="shared" si="252"/>
        <v>1555000</v>
      </c>
      <c r="EG21" s="13">
        <f t="shared" si="252"/>
        <v>1555000</v>
      </c>
      <c r="EH21" s="13">
        <f t="shared" si="252"/>
        <v>1458505.02</v>
      </c>
      <c r="EI21" s="13">
        <f>EH21-EG21</f>
        <v>-96494.979999999981</v>
      </c>
      <c r="EJ21" s="13">
        <f t="shared" si="252"/>
        <v>2025000</v>
      </c>
      <c r="EK21" s="13">
        <f t="shared" si="252"/>
        <v>3425000</v>
      </c>
      <c r="EL21" s="13">
        <f t="shared" si="252"/>
        <v>3424096.94</v>
      </c>
      <c r="EM21" s="13">
        <f>EL21-EK21</f>
        <v>-903.06000000005588</v>
      </c>
      <c r="EN21" s="13">
        <f t="shared" si="252"/>
        <v>16530000</v>
      </c>
      <c r="EO21" s="13">
        <f t="shared" si="252"/>
        <v>19063116</v>
      </c>
      <c r="EP21" s="13">
        <f t="shared" si="252"/>
        <v>11062258.17</v>
      </c>
      <c r="EQ21" s="13">
        <f>EP21-EO21</f>
        <v>-8000857.8300000001</v>
      </c>
      <c r="ER21" s="13">
        <f t="shared" si="252"/>
        <v>48522000</v>
      </c>
      <c r="ES21" s="13">
        <f t="shared" si="252"/>
        <v>66068644.57</v>
      </c>
      <c r="ET21" s="13">
        <f t="shared" si="252"/>
        <v>30620177.440000001</v>
      </c>
      <c r="EU21" s="13">
        <f>ET21-ES21</f>
        <v>-35448467.129999995</v>
      </c>
      <c r="EV21" s="13">
        <f t="shared" si="252"/>
        <v>59400000</v>
      </c>
      <c r="EW21" s="13">
        <f t="shared" si="252"/>
        <v>59400000</v>
      </c>
      <c r="EX21" s="13">
        <f t="shared" si="252"/>
        <v>20486108.25</v>
      </c>
      <c r="EY21" s="13">
        <f>EX21-EW21</f>
        <v>-38913891.75</v>
      </c>
      <c r="EZ21" s="13">
        <f t="shared" si="252"/>
        <v>0</v>
      </c>
      <c r="FA21" s="13">
        <f t="shared" si="252"/>
        <v>15239892.76</v>
      </c>
      <c r="FB21" s="13">
        <f t="shared" si="252"/>
        <v>14749336.84</v>
      </c>
      <c r="FC21" s="13">
        <f>FB21-FA21</f>
        <v>-490555.91999999993</v>
      </c>
      <c r="FD21" s="13">
        <f t="shared" si="252"/>
        <v>343000</v>
      </c>
      <c r="FE21" s="13">
        <f t="shared" ref="FE21:FJ21" si="253">SUM(FE22)</f>
        <v>1420500</v>
      </c>
      <c r="FF21" s="13">
        <f t="shared" si="253"/>
        <v>1168011.29</v>
      </c>
      <c r="FG21" s="13">
        <f>FF21-FE21</f>
        <v>-252488.70999999996</v>
      </c>
      <c r="FH21" s="13">
        <f t="shared" ref="FH21:GT21" si="254">SUM(FH22)</f>
        <v>2800000</v>
      </c>
      <c r="FI21" s="13">
        <f t="shared" si="253"/>
        <v>5800000</v>
      </c>
      <c r="FJ21" s="13">
        <f t="shared" si="253"/>
        <v>3518696.1</v>
      </c>
      <c r="FK21" s="13">
        <f>FJ21-FI21</f>
        <v>-2281303.9</v>
      </c>
      <c r="FL21" s="13">
        <f t="shared" si="254"/>
        <v>2500000</v>
      </c>
      <c r="FM21" s="13">
        <f t="shared" si="254"/>
        <v>2500000</v>
      </c>
      <c r="FN21" s="13">
        <f t="shared" si="254"/>
        <v>0</v>
      </c>
      <c r="FO21" s="13">
        <f>FN21-FM21</f>
        <v>-2500000</v>
      </c>
      <c r="FP21" s="13">
        <f t="shared" si="254"/>
        <v>50000</v>
      </c>
      <c r="FQ21" s="13">
        <f t="shared" si="254"/>
        <v>50000</v>
      </c>
      <c r="FR21" s="13">
        <f t="shared" si="254"/>
        <v>49598.84</v>
      </c>
      <c r="FS21" s="13">
        <f>FR21-FQ21</f>
        <v>-401.16000000000349</v>
      </c>
      <c r="FT21" s="13">
        <f t="shared" si="254"/>
        <v>100000</v>
      </c>
      <c r="FU21" s="13">
        <f t="shared" si="254"/>
        <v>100000</v>
      </c>
      <c r="FV21" s="13">
        <f t="shared" si="254"/>
        <v>94476</v>
      </c>
      <c r="FW21" s="13">
        <f>FV21-FU21</f>
        <v>-5524</v>
      </c>
      <c r="FX21" s="13">
        <f t="shared" si="254"/>
        <v>1670000</v>
      </c>
      <c r="FY21" s="13">
        <f t="shared" si="254"/>
        <v>1670000</v>
      </c>
      <c r="FZ21" s="13">
        <f t="shared" si="254"/>
        <v>921227.43</v>
      </c>
      <c r="GA21" s="13">
        <f>FZ21-FY21</f>
        <v>-748772.57</v>
      </c>
      <c r="GB21" s="13">
        <f t="shared" si="254"/>
        <v>33000</v>
      </c>
      <c r="GC21" s="13">
        <f t="shared" si="254"/>
        <v>33000</v>
      </c>
      <c r="GD21" s="13">
        <f t="shared" si="254"/>
        <v>0</v>
      </c>
      <c r="GE21" s="13">
        <f>GD21-GC21</f>
        <v>-33000</v>
      </c>
      <c r="GF21" s="13">
        <f t="shared" si="254"/>
        <v>10390000</v>
      </c>
      <c r="GG21" s="13">
        <f t="shared" si="254"/>
        <v>10390000</v>
      </c>
      <c r="GH21" s="13">
        <f t="shared" si="254"/>
        <v>10386660.210000001</v>
      </c>
      <c r="GI21" s="13">
        <f>GH21-GG21</f>
        <v>-3339.7899999991059</v>
      </c>
      <c r="GJ21" s="13">
        <f t="shared" si="254"/>
        <v>0</v>
      </c>
      <c r="GK21" s="13">
        <f t="shared" si="254"/>
        <v>11705000</v>
      </c>
      <c r="GL21" s="13">
        <f t="shared" si="254"/>
        <v>10834510.99</v>
      </c>
      <c r="GM21" s="13">
        <f>GL21-GK21</f>
        <v>-870489.00999999978</v>
      </c>
      <c r="GN21" s="13">
        <f t="shared" si="254"/>
        <v>118092000</v>
      </c>
      <c r="GO21" s="13">
        <f t="shared" si="254"/>
        <v>118092000</v>
      </c>
      <c r="GP21" s="13">
        <f t="shared" si="254"/>
        <v>101089241</v>
      </c>
      <c r="GQ21" s="13">
        <f>GP21-GO21</f>
        <v>-17002759</v>
      </c>
      <c r="GR21" s="13">
        <f t="shared" si="254"/>
        <v>2863000</v>
      </c>
      <c r="GS21" s="13">
        <f t="shared" si="254"/>
        <v>2863000</v>
      </c>
      <c r="GT21" s="13">
        <f t="shared" si="254"/>
        <v>2193715.58</v>
      </c>
      <c r="GU21" s="13">
        <f>GT21-GS21</f>
        <v>-669284.41999999993</v>
      </c>
    </row>
    <row r="22" spans="1:203" s="2" customFormat="1" ht="30" customHeight="1" thickBot="1" x14ac:dyDescent="0.4">
      <c r="A22" s="14" t="s">
        <v>44</v>
      </c>
      <c r="B22" s="6" t="s">
        <v>14</v>
      </c>
      <c r="C22"/>
      <c r="D22" s="15">
        <f>SUMIF($H$3:$GU$3,$D$3,H22:GU22)</f>
        <v>4217739000</v>
      </c>
      <c r="E22" s="15">
        <f>SUMIF($H$3:$GU$3,$E$3,H22:GU22)</f>
        <v>6094549934.3299999</v>
      </c>
      <c r="F22" s="15">
        <f>SUMIF($H$3:$GU$3,$F$3,H22:GU22)</f>
        <v>5330489578.6700001</v>
      </c>
      <c r="G22" s="15">
        <f>F22-E22</f>
        <v>-764060355.65999985</v>
      </c>
      <c r="H22" s="15">
        <f>SUMIFS('[1]Budget Execution 2023'!$E:$E,'[1]Budget Execution 2023'!$A:$A,'2023 Consolidated'!H1,'[1]Budget Execution 2023'!$C:$C,$A$22)</f>
        <v>598722000</v>
      </c>
      <c r="I22" s="15">
        <f>SUMIFS('[1]Budget Execution 2023'!$F:$F,'[1]Budget Execution 2023'!$A:$A,'2023 Consolidated'!H1,'[1]Budget Execution 2023'!$C:$C,$A$22)</f>
        <v>598722000</v>
      </c>
      <c r="J22" s="15">
        <f>SUMIFS('[1]Budget Execution 2023'!$G:$G,'[1]Budget Execution 2023'!$A:$A,'2023 Consolidated'!H1,'[1]Budget Execution 2023'!$C:$C,$A$22)</f>
        <v>592998164.74000001</v>
      </c>
      <c r="K22" s="15">
        <f>J22-I22</f>
        <v>-5723835.2599999905</v>
      </c>
      <c r="L22" s="15">
        <f>SUMIFS('[1]Budget Execution 2023'!$E:$E,'[1]Budget Execution 2023'!$A:$A,'2023 Consolidated'!L1,'[1]Budget Execution 2023'!$C:$C,$A$22)</f>
        <v>5750000</v>
      </c>
      <c r="M22" s="15">
        <f>SUMIFS('[1]Budget Execution 2023'!$F:$F,'[1]Budget Execution 2023'!$A:$A,'2023 Consolidated'!L1,'[1]Budget Execution 2023'!$C:$C,$A$22)</f>
        <v>5750000</v>
      </c>
      <c r="N22" s="15">
        <f>SUMIFS('[1]Budget Execution 2023'!$G:$G,'[1]Budget Execution 2023'!$A:$A,'2023 Consolidated'!L1,'[1]Budget Execution 2023'!$C:$C,$A$22)</f>
        <v>4740331.01</v>
      </c>
      <c r="O22" s="15">
        <f>N22-M22</f>
        <v>-1009668.9900000002</v>
      </c>
      <c r="P22" s="15">
        <f>SUMIFS('[1]Budget Execution 2023'!$E:$E,'[1]Budget Execution 2023'!$A:$A,'2023 Consolidated'!P1,'[1]Budget Execution 2023'!$C:$C,$A$22)</f>
        <v>191205000</v>
      </c>
      <c r="Q22" s="15">
        <f>SUMIFS('[1]Budget Execution 2023'!$F:$F,'[1]Budget Execution 2023'!$A:$A,'2023 Consolidated'!P1,'[1]Budget Execution 2023'!$C:$C,$A$22)</f>
        <v>321655000</v>
      </c>
      <c r="R22" s="15">
        <f>SUMIFS('[1]Budget Execution 2023'!$G:$G,'[1]Budget Execution 2023'!$A:$A,'2023 Consolidated'!P1,'[1]Budget Execution 2023'!$C:$C,$A$22)</f>
        <v>308256911.11000001</v>
      </c>
      <c r="S22" s="15">
        <f>R22-Q22</f>
        <v>-13398088.889999986</v>
      </c>
      <c r="T22" s="15">
        <f>SUMIFS('[1]Budget Execution 2023'!$E:$E,'[1]Budget Execution 2023'!$A:$A,'2023 Consolidated'!T1,'[1]Budget Execution 2023'!$C:$C,$A$22)</f>
        <v>232634000</v>
      </c>
      <c r="U22" s="15">
        <f>SUMIFS('[1]Budget Execution 2023'!$F:$F,'[1]Budget Execution 2023'!$A:$A,'2023 Consolidated'!T1,'[1]Budget Execution 2023'!$C:$C,$A$22)</f>
        <v>232634000</v>
      </c>
      <c r="V22" s="15">
        <f>SUMIFS('[1]Budget Execution 2023'!$G:$G,'[1]Budget Execution 2023'!$A:$A,'2023 Consolidated'!T1,'[1]Budget Execution 2023'!$C:$C,$A$22)</f>
        <v>215327633.44999999</v>
      </c>
      <c r="W22" s="15">
        <f>V22-U22</f>
        <v>-17306366.550000012</v>
      </c>
      <c r="X22" s="15">
        <f>SUMIFS('[1]Budget Execution 2023'!$E:$E,'[1]Budget Execution 2023'!$A:$A,'2023 Consolidated'!X1,'[1]Budget Execution 2023'!$C:$C,$A$22)</f>
        <v>0</v>
      </c>
      <c r="Y22" s="15">
        <f>SUMIFS('[1]Budget Execution 2023'!$F:$F,'[1]Budget Execution 2023'!$A:$A,'2023 Consolidated'!X1,'[1]Budget Execution 2023'!$C:$C,$A$22)</f>
        <v>0</v>
      </c>
      <c r="Z22" s="15">
        <f>SUMIFS('[1]Budget Execution 2023'!$G:$G,'[1]Budget Execution 2023'!$A:$A,'2023 Consolidated'!X1,'[1]Budget Execution 2023'!$C:$C,$A$22)</f>
        <v>0</v>
      </c>
      <c r="AA22" s="15">
        <f>Z22-Y22</f>
        <v>0</v>
      </c>
      <c r="AB22" s="15">
        <f>SUMIFS('[1]Budget Execution 2023'!$E:$E,'[1]Budget Execution 2023'!$A:$A,'2023 Consolidated'!AB1,'[1]Budget Execution 2023'!$C:$C,$A$22)</f>
        <v>0</v>
      </c>
      <c r="AC22" s="15">
        <f>SUMIFS('[1]Budget Execution 2023'!$F:$F,'[1]Budget Execution 2023'!$A:$A,'2023 Consolidated'!AB1,'[1]Budget Execution 2023'!$C:$C,$A$22)</f>
        <v>0</v>
      </c>
      <c r="AD22" s="15">
        <f>SUMIFS('[1]Budget Execution 2023'!$G:$G,'[1]Budget Execution 2023'!$A:$A,'2023 Consolidated'!AB1,'[1]Budget Execution 2023'!$C:$C,$A$22)</f>
        <v>0</v>
      </c>
      <c r="AE22" s="15">
        <f>AD22-AC22</f>
        <v>0</v>
      </c>
      <c r="AF22" s="15">
        <f>SUMIFS('[1]Budget Execution 2023'!$E:$E,'[1]Budget Execution 2023'!$A:$A,'2023 Consolidated'!AF1,'[1]Budget Execution 2023'!$C:$C,$A$22)</f>
        <v>9638000</v>
      </c>
      <c r="AG22" s="15">
        <f>SUMIFS('[1]Budget Execution 2023'!$F:$F,'[1]Budget Execution 2023'!$A:$A,'2023 Consolidated'!AF1,'[1]Budget Execution 2023'!$C:$C,$A$22)</f>
        <v>9638000</v>
      </c>
      <c r="AH22" s="15">
        <f>SUMIFS('[1]Budget Execution 2023'!$G:$G,'[1]Budget Execution 2023'!$A:$A,'2023 Consolidated'!AF1,'[1]Budget Execution 2023'!$C:$C,$A$22)</f>
        <v>6909870.0199999996</v>
      </c>
      <c r="AI22" s="15">
        <f>AH22-AG22</f>
        <v>-2728129.9800000004</v>
      </c>
      <c r="AJ22" s="15">
        <f>SUMIFS('[1]Budget Execution 2023'!$E:$E,'[1]Budget Execution 2023'!$A:$A,'2023 Consolidated'!AJ1,'[1]Budget Execution 2023'!$C:$C,$A$22)</f>
        <v>68544000</v>
      </c>
      <c r="AK22" s="15">
        <f>SUMIFS('[1]Budget Execution 2023'!$F:$F,'[1]Budget Execution 2023'!$A:$A,'2023 Consolidated'!AJ1,'[1]Budget Execution 2023'!$C:$C,$A$22)</f>
        <v>86144000</v>
      </c>
      <c r="AL22" s="15">
        <f>SUMIFS('[1]Budget Execution 2023'!$G:$G,'[1]Budget Execution 2023'!$A:$A,'2023 Consolidated'!AJ1,'[1]Budget Execution 2023'!$C:$C,$A$22)</f>
        <v>85942276.689999998</v>
      </c>
      <c r="AM22" s="15">
        <f>AL22-AK22</f>
        <v>-201723.31000000238</v>
      </c>
      <c r="AN22" s="15">
        <f>SUMIFS('[1]Budget Execution 2023'!$E:$E,'[1]Budget Execution 2023'!$A:$A,'2023 Consolidated'!AN1,'[1]Budget Execution 2023'!$C:$C,$A$22)</f>
        <v>8365000</v>
      </c>
      <c r="AO22" s="15">
        <f>SUMIFS('[1]Budget Execution 2023'!$F:$F,'[1]Budget Execution 2023'!$A:$A,'2023 Consolidated'!AN1,'[1]Budget Execution 2023'!$C:$C,$A$22)</f>
        <v>8365000</v>
      </c>
      <c r="AP22" s="15">
        <f>SUMIFS('[1]Budget Execution 2023'!$G:$G,'[1]Budget Execution 2023'!$A:$A,'2023 Consolidated'!AN1,'[1]Budget Execution 2023'!$C:$C,$A$22)</f>
        <v>8211663.8499999996</v>
      </c>
      <c r="AQ22" s="15">
        <f>AP22-AO22</f>
        <v>-153336.15000000037</v>
      </c>
      <c r="AR22" s="15">
        <f>SUMIFS('[1]Budget Execution 2023'!$E:$E,'[1]Budget Execution 2023'!$A:$A,'2023 Consolidated'!AR1,'[1]Budget Execution 2023'!$C:$C,$A$22)</f>
        <v>2100000</v>
      </c>
      <c r="AS22" s="15">
        <f>SUMIFS('[1]Budget Execution 2023'!$F:$F,'[1]Budget Execution 2023'!$A:$A,'2023 Consolidated'!AR1,'[1]Budget Execution 2023'!$C:$C,$A$22)</f>
        <v>2100000</v>
      </c>
      <c r="AT22" s="15">
        <f>SUMIFS('[1]Budget Execution 2023'!$G:$G,'[1]Budget Execution 2023'!$A:$A,'2023 Consolidated'!AR1,'[1]Budget Execution 2023'!$C:$C,$A$22)</f>
        <v>1053774.2</v>
      </c>
      <c r="AU22" s="15">
        <f>AT22-AS22</f>
        <v>-1046225.8</v>
      </c>
      <c r="AV22" s="15">
        <f>SUMIFS('[1]Budget Execution 2023'!$E:$E,'[1]Budget Execution 2023'!$A:$A,'2023 Consolidated'!AV1,'[1]Budget Execution 2023'!$C:$C,$A$22)</f>
        <v>5280000</v>
      </c>
      <c r="AW22" s="15">
        <f>SUMIFS('[1]Budget Execution 2023'!$F:$F,'[1]Budget Execution 2023'!$A:$A,'2023 Consolidated'!AV1,'[1]Budget Execution 2023'!$C:$C,$A$22)</f>
        <v>22777000</v>
      </c>
      <c r="AX22" s="15">
        <f>SUMIFS('[1]Budget Execution 2023'!$G:$G,'[1]Budget Execution 2023'!$A:$A,'2023 Consolidated'!AV1,'[1]Budget Execution 2023'!$C:$C,$A$22)</f>
        <v>21934831.260000002</v>
      </c>
      <c r="AY22" s="15">
        <f>AX22-AW22</f>
        <v>-842168.73999999836</v>
      </c>
      <c r="AZ22" s="15">
        <f>SUMIFS('[1]Budget Execution 2023'!$E:$E,'[1]Budget Execution 2023'!$A:$A,'2023 Consolidated'!AZ1,'[1]Budget Execution 2023'!$C:$C,$A$22)</f>
        <v>56815000</v>
      </c>
      <c r="BA22" s="15">
        <f>SUMIFS('[1]Budget Execution 2023'!$F:$F,'[1]Budget Execution 2023'!$A:$A,'2023 Consolidated'!AZ1,'[1]Budget Execution 2023'!$C:$C,$A$22)</f>
        <v>56815000</v>
      </c>
      <c r="BB22" s="15">
        <f>SUMIFS('[1]Budget Execution 2023'!$G:$G,'[1]Budget Execution 2023'!$A:$A,'2023 Consolidated'!AZ1,'[1]Budget Execution 2023'!$C:$C,$A$22)</f>
        <v>28666049.010000002</v>
      </c>
      <c r="BC22" s="15">
        <f>BB22-BA22</f>
        <v>-28148950.989999998</v>
      </c>
      <c r="BD22" s="15">
        <f>SUMIFS('[1]Budget Execution 2023'!$E:$E,'[1]Budget Execution 2023'!$A:$A,'2023 Consolidated'!BD1,'[1]Budget Execution 2023'!$C:$C,$A$22)</f>
        <v>0</v>
      </c>
      <c r="BE22" s="15">
        <f>SUMIFS('[1]Budget Execution 2023'!$F:$F,'[1]Budget Execution 2023'!$A:$A,'2023 Consolidated'!BD1,'[1]Budget Execution 2023'!$C:$C,$A$22)</f>
        <v>0</v>
      </c>
      <c r="BF22" s="15">
        <f>SUMIFS('[1]Budget Execution 2023'!$G:$G,'[1]Budget Execution 2023'!$A:$A,'2023 Consolidated'!BD1,'[1]Budget Execution 2023'!$C:$C,$A$22)</f>
        <v>0</v>
      </c>
      <c r="BG22" s="15">
        <f>BF22-BE22</f>
        <v>0</v>
      </c>
      <c r="BH22" s="15">
        <f>SUMIFS('[1]Budget Execution 2023'!$E:$E,'[1]Budget Execution 2023'!$A:$A,'2023 Consolidated'!BH1,'[1]Budget Execution 2023'!$C:$C,$A$22)</f>
        <v>5506000</v>
      </c>
      <c r="BI22" s="15">
        <f>SUMIFS('[1]Budget Execution 2023'!$F:$F,'[1]Budget Execution 2023'!$A:$A,'2023 Consolidated'!BH1,'[1]Budget Execution 2023'!$C:$C,$A$22)</f>
        <v>31179000</v>
      </c>
      <c r="BJ22" s="15">
        <f>SUMIFS('[1]Budget Execution 2023'!$G:$G,'[1]Budget Execution 2023'!$A:$A,'2023 Consolidated'!BH1,'[1]Budget Execution 2023'!$C:$C,$A$22)</f>
        <v>4938409.8600000003</v>
      </c>
      <c r="BK22" s="15">
        <f>BJ22-BI22</f>
        <v>-26240590.140000001</v>
      </c>
      <c r="BL22" s="15">
        <f>SUMIFS('[1]Budget Execution 2023'!$E:$E,'[1]Budget Execution 2023'!$A:$A,'2023 Consolidated'!BL1,'[1]Budget Execution 2023'!$C:$C,$A$22)</f>
        <v>7120000</v>
      </c>
      <c r="BM22" s="15">
        <f>SUMIFS('[1]Budget Execution 2023'!$F:$F,'[1]Budget Execution 2023'!$A:$A,'2023 Consolidated'!BL1,'[1]Budget Execution 2023'!$C:$C,$A$22)</f>
        <v>7120000</v>
      </c>
      <c r="BN22" s="15">
        <f>SUMIFS('[1]Budget Execution 2023'!$G:$G,'[1]Budget Execution 2023'!$A:$A,'2023 Consolidated'!BL1,'[1]Budget Execution 2023'!$C:$C,$A$22)</f>
        <v>3788243.11</v>
      </c>
      <c r="BO22" s="15">
        <f>BN22-BM22</f>
        <v>-3331756.89</v>
      </c>
      <c r="BP22" s="15">
        <f>SUMIFS('[1]Budget Execution 2023'!$E:$E,'[1]Budget Execution 2023'!$A:$A,'2023 Consolidated'!BP1,'[1]Budget Execution 2023'!$C:$C,$A$22)</f>
        <v>9130000</v>
      </c>
      <c r="BQ22" s="15">
        <f>SUMIFS('[1]Budget Execution 2023'!$F:$F,'[1]Budget Execution 2023'!$A:$A,'2023 Consolidated'!BP1,'[1]Budget Execution 2023'!$C:$C,$A$22)</f>
        <v>15100000</v>
      </c>
      <c r="BR22" s="15">
        <f>SUMIFS('[1]Budget Execution 2023'!$G:$G,'[1]Budget Execution 2023'!$A:$A,'2023 Consolidated'!BP1,'[1]Budget Execution 2023'!$C:$C,$A$22)</f>
        <v>4154923.02</v>
      </c>
      <c r="BS22" s="15">
        <f>BR22-BQ22</f>
        <v>-10945076.98</v>
      </c>
      <c r="BT22" s="15">
        <f>SUMIFS('[1]Budget Execution 2023'!$E:$E,'[1]Budget Execution 2023'!$A:$A,'2023 Consolidated'!BT1,'[1]Budget Execution 2023'!$C:$C,$A$22)</f>
        <v>13555000</v>
      </c>
      <c r="BU22" s="15">
        <f>SUMIFS('[1]Budget Execution 2023'!$F:$F,'[1]Budget Execution 2023'!$A:$A,'2023 Consolidated'!BT1,'[1]Budget Execution 2023'!$C:$C,$A$22)</f>
        <v>13555000</v>
      </c>
      <c r="BV22" s="15">
        <f>SUMIFS('[1]Budget Execution 2023'!$G:$G,'[1]Budget Execution 2023'!$A:$A,'2023 Consolidated'!BT1,'[1]Budget Execution 2023'!$C:$C,$A$22)</f>
        <v>9416263.5600000005</v>
      </c>
      <c r="BW22" s="15">
        <f>BV22-BU22</f>
        <v>-4138736.4399999995</v>
      </c>
      <c r="BX22" s="15">
        <f>SUMIFS('[1]Budget Execution 2023'!$E:$E,'[1]Budget Execution 2023'!$A:$A,'2023 Consolidated'!BX1,'[1]Budget Execution 2023'!$C:$C,$A$22)</f>
        <v>0</v>
      </c>
      <c r="BY22" s="15">
        <f>SUMIFS('[1]Budget Execution 2023'!$F:$F,'[1]Budget Execution 2023'!$A:$A,'2023 Consolidated'!BX1,'[1]Budget Execution 2023'!$C:$C,$A$22)</f>
        <v>0</v>
      </c>
      <c r="BZ22" s="15">
        <f>SUMIFS('[1]Budget Execution 2023'!$G:$G,'[1]Budget Execution 2023'!$A:$A,'2023 Consolidated'!BX1,'[1]Budget Execution 2023'!$C:$C,$A$22)</f>
        <v>0</v>
      </c>
      <c r="CA22" s="15">
        <f>BZ22-BY22</f>
        <v>0</v>
      </c>
      <c r="CB22" s="15">
        <f>SUMIFS('[1]Budget Execution 2023'!$E:$E,'[1]Budget Execution 2023'!$A:$A,'2023 Consolidated'!CB1,'[1]Budget Execution 2023'!$C:$C,$A$22)</f>
        <v>0</v>
      </c>
      <c r="CC22" s="15">
        <f>SUMIFS('[1]Budget Execution 2023'!$F:$F,'[1]Budget Execution 2023'!$A:$A,'2023 Consolidated'!CB1,'[1]Budget Execution 2023'!$C:$C,$A$22)</f>
        <v>0</v>
      </c>
      <c r="CD22" s="15">
        <f>SUMIFS('[1]Budget Execution 2023'!$G:$G,'[1]Budget Execution 2023'!$A:$A,'2023 Consolidated'!CB1,'[1]Budget Execution 2023'!$C:$C,$A$22)</f>
        <v>0</v>
      </c>
      <c r="CE22" s="15">
        <f>CD22-CC22</f>
        <v>0</v>
      </c>
      <c r="CF22" s="15">
        <f>SUMIFS('[1]Budget Execution 2023'!$E:$E,'[1]Budget Execution 2023'!$A:$A,'2023 Consolidated'!CF1,'[1]Budget Execution 2023'!$C:$C,$A$22)</f>
        <v>2146435000</v>
      </c>
      <c r="CG22" s="15">
        <f>SUMIFS('[1]Budget Execution 2023'!$F:$F,'[1]Budget Execution 2023'!$A:$A,'2023 Consolidated'!CF1,'[1]Budget Execution 2023'!$C:$C,$A$22)</f>
        <v>2290721000</v>
      </c>
      <c r="CH22" s="15">
        <f>SUMIFS('[1]Budget Execution 2023'!$G:$G,'[1]Budget Execution 2023'!$A:$A,'2023 Consolidated'!CF1,'[1]Budget Execution 2023'!$C:$C,$A$22)</f>
        <v>2024065004.04</v>
      </c>
      <c r="CI22" s="15">
        <f>CH22-CG22</f>
        <v>-266655995.96000004</v>
      </c>
      <c r="CJ22" s="15">
        <f>SUMIFS('[1]Budget Execution 2023'!$E:$E,'[1]Budget Execution 2023'!$A:$A,'2023 Consolidated'!CJ1,'[1]Budget Execution 2023'!$C:$C,$A$22)</f>
        <v>0</v>
      </c>
      <c r="CK22" s="15">
        <f>SUMIFS('[1]Budget Execution 2023'!$F:$F,'[1]Budget Execution 2023'!$A:$A,'2023 Consolidated'!CJ1,'[1]Budget Execution 2023'!$C:$C,$A$22)</f>
        <v>2245000</v>
      </c>
      <c r="CL22" s="15">
        <f>SUMIFS('[1]Budget Execution 2023'!$G:$G,'[1]Budget Execution 2023'!$A:$A,'2023 Consolidated'!CJ1,'[1]Budget Execution 2023'!$C:$C,$A$22)</f>
        <v>0</v>
      </c>
      <c r="CM22" s="15">
        <f>CL22-CK22</f>
        <v>-2245000</v>
      </c>
      <c r="CN22" s="15">
        <f>SUMIFS('[1]Budget Execution 2023'!$E:$E,'[1]Budget Execution 2023'!$A:$A,'2023 Consolidated'!CN1,'[1]Budget Execution 2023'!$C:$C,$A$22)</f>
        <v>0</v>
      </c>
      <c r="CO22" s="15">
        <f>SUMIFS('[1]Budget Execution 2023'!$F:$F,'[1]Budget Execution 2023'!$A:$A,'2023 Consolidated'!CN1,'[1]Budget Execution 2023'!$C:$C,$A$22)</f>
        <v>1011500</v>
      </c>
      <c r="CP22" s="15">
        <f>SUMIFS('[1]Budget Execution 2023'!$G:$G,'[1]Budget Execution 2023'!$A:$A,'2023 Consolidated'!CN1,'[1]Budget Execution 2023'!$C:$C,$A$22)</f>
        <v>91198</v>
      </c>
      <c r="CQ22" s="15">
        <f>CP22-CO22</f>
        <v>-920302</v>
      </c>
      <c r="CR22" s="15">
        <f>SUMIFS('[1]Budget Execution 2023'!$E:$E,'[1]Budget Execution 2023'!$A:$A,'2023 Consolidated'!CR1,'[1]Budget Execution 2023'!$C:$C,$A$22)</f>
        <v>900000</v>
      </c>
      <c r="CS22" s="15">
        <f>SUMIFS('[1]Budget Execution 2023'!$F:$F,'[1]Budget Execution 2023'!$A:$A,'2023 Consolidated'!CR1,'[1]Budget Execution 2023'!$C:$C,$A$22)</f>
        <v>900000</v>
      </c>
      <c r="CT22" s="15">
        <f>SUMIFS('[1]Budget Execution 2023'!$G:$G,'[1]Budget Execution 2023'!$A:$A,'2023 Consolidated'!CR1,'[1]Budget Execution 2023'!$C:$C,$A$22)</f>
        <v>896785.38</v>
      </c>
      <c r="CU22" s="15">
        <f>CT22-CS22</f>
        <v>-3214.6199999999953</v>
      </c>
      <c r="CV22" s="15">
        <f>SUMIFS('[1]Budget Execution 2023'!$E:$E,'[1]Budget Execution 2023'!$A:$A,'2023 Consolidated'!CV1,'[1]Budget Execution 2023'!$C:$C,$A$22)</f>
        <v>64986000</v>
      </c>
      <c r="CW22" s="15">
        <f>SUMIFS('[1]Budget Execution 2023'!$F:$F,'[1]Budget Execution 2023'!$A:$A,'2023 Consolidated'!CV1,'[1]Budget Execution 2023'!$C:$C,$A$22)</f>
        <v>1440590281</v>
      </c>
      <c r="CX22" s="15">
        <f>SUMIFS('[1]Budget Execution 2023'!$G:$G,'[1]Budget Execution 2023'!$A:$A,'2023 Consolidated'!CV1,'[1]Budget Execution 2023'!$C:$C,$A$22)</f>
        <v>1218158147.51</v>
      </c>
      <c r="CY22" s="15">
        <f>CX22-CW22</f>
        <v>-222432133.49000001</v>
      </c>
      <c r="CZ22" s="15">
        <f>SUMIFS('[1]Budget Execution 2023'!$E:$E,'[1]Budget Execution 2023'!$A:$A,'2023 Consolidated'!CZ1,'[1]Budget Execution 2023'!$C:$C,$A$22)</f>
        <v>320900000</v>
      </c>
      <c r="DA22" s="15">
        <f>SUMIFS('[1]Budget Execution 2023'!$F:$F,'[1]Budget Execution 2023'!$A:$A,'2023 Consolidated'!CZ1,'[1]Budget Execution 2023'!$C:$C,$A$22)</f>
        <v>320900000</v>
      </c>
      <c r="DB22" s="15">
        <f>SUMIFS('[1]Budget Execution 2023'!$G:$G,'[1]Budget Execution 2023'!$A:$A,'2023 Consolidated'!CZ1,'[1]Budget Execution 2023'!$C:$C,$A$22)</f>
        <v>320726780.96000004</v>
      </c>
      <c r="DC22" s="15">
        <f>DB22-DA22</f>
        <v>-173219.03999996185</v>
      </c>
      <c r="DD22" s="15">
        <f>SUMIFS('[1]Budget Execution 2023'!$E:$E,'[1]Budget Execution 2023'!$A:$A,'2023 Consolidated'!DD1,'[1]Budget Execution 2023'!$C:$C,$A$22)</f>
        <v>3550000</v>
      </c>
      <c r="DE22" s="15">
        <f>SUMIFS('[1]Budget Execution 2023'!$F:$F,'[1]Budget Execution 2023'!$A:$A,'2023 Consolidated'!DD1,'[1]Budget Execution 2023'!$C:$C,$A$22)</f>
        <v>3550000</v>
      </c>
      <c r="DF22" s="15">
        <f>SUMIFS('[1]Budget Execution 2023'!$G:$G,'[1]Budget Execution 2023'!$A:$A,'2023 Consolidated'!DD1,'[1]Budget Execution 2023'!$C:$C,$A$22)</f>
        <v>3036282.99</v>
      </c>
      <c r="DG22" s="15">
        <f>DF22-DE22</f>
        <v>-513717.00999999978</v>
      </c>
      <c r="DH22" s="15">
        <f>SUMIFS('[1]Budget Execution 2023'!$E:$E,'[1]Budget Execution 2023'!$A:$A,'2023 Consolidated'!DH1,'[1]Budget Execution 2023'!$C:$C,$A$22)</f>
        <v>135000</v>
      </c>
      <c r="DI22" s="15">
        <f>SUMIFS('[1]Budget Execution 2023'!$F:$F,'[1]Budget Execution 2023'!$A:$A,'2023 Consolidated'!DH1,'[1]Budget Execution 2023'!$C:$C,$A$22)</f>
        <v>135000</v>
      </c>
      <c r="DJ22" s="15">
        <f>SUMIFS('[1]Budget Execution 2023'!$G:$G,'[1]Budget Execution 2023'!$A:$A,'2023 Consolidated'!DH1,'[1]Budget Execution 2023'!$C:$C,$A$22)</f>
        <v>115660</v>
      </c>
      <c r="DK22" s="15">
        <f>DJ22-DI22</f>
        <v>-19340</v>
      </c>
      <c r="DL22" s="15">
        <f>SUMIFS('[1]Budget Execution 2023'!$E:$E,'[1]Budget Execution 2023'!$A:$A,'2023 Consolidated'!DL1,'[1]Budget Execution 2023'!$C:$C,$A$22)</f>
        <v>400000</v>
      </c>
      <c r="DM22" s="15">
        <f>SUMIFS('[1]Budget Execution 2023'!$F:$F,'[1]Budget Execution 2023'!$A:$A,'2023 Consolidated'!DL1,'[1]Budget Execution 2023'!$C:$C,$A$22)</f>
        <v>400000</v>
      </c>
      <c r="DN22" s="15">
        <f>SUMIFS('[1]Budget Execution 2023'!$G:$G,'[1]Budget Execution 2023'!$A:$A,'2023 Consolidated'!DL1,'[1]Budget Execution 2023'!$C:$C,$A$22)</f>
        <v>399619</v>
      </c>
      <c r="DO22" s="15">
        <f>DN22-DM22</f>
        <v>-381</v>
      </c>
      <c r="DP22" s="15">
        <f>SUMIFS('[1]Budget Execution 2023'!$E:$E,'[1]Budget Execution 2023'!$A:$A,'2023 Consolidated'!DP1,'[1]Budget Execution 2023'!$C:$C,$A$22)</f>
        <v>42488000</v>
      </c>
      <c r="DQ22" s="15">
        <f>SUMIFS('[1]Budget Execution 2023'!$F:$F,'[1]Budget Execution 2023'!$A:$A,'2023 Consolidated'!DP1,'[1]Budget Execution 2023'!$C:$C,$A$22)</f>
        <v>111453000</v>
      </c>
      <c r="DR22" s="15">
        <f>SUMIFS('[1]Budget Execution 2023'!$G:$G,'[1]Budget Execution 2023'!$A:$A,'2023 Consolidated'!DP1,'[1]Budget Execution 2023'!$C:$C,$A$22)</f>
        <v>95627148.439999998</v>
      </c>
      <c r="DS22" s="15">
        <f>DR22-DQ22</f>
        <v>-15825851.560000002</v>
      </c>
      <c r="DT22" s="15">
        <f>SUMIFS('[1]Budget Execution 2023'!$E:$E,'[1]Budget Execution 2023'!$A:$A,'2023 Consolidated'!DT1,'[1]Budget Execution 2023'!$C:$C,$A$22)</f>
        <v>0</v>
      </c>
      <c r="DU22" s="15">
        <f>SUMIFS('[1]Budget Execution 2023'!$F:$F,'[1]Budget Execution 2023'!$A:$A,'2023 Consolidated'!DT1,'[1]Budget Execution 2023'!$C:$C,$A$22)</f>
        <v>0</v>
      </c>
      <c r="DV22" s="15">
        <f>SUMIFS('[1]Budget Execution 2023'!$G:$G,'[1]Budget Execution 2023'!$A:$A,'2023 Consolidated'!DT1,'[1]Budget Execution 2023'!$C:$C,$A$22)</f>
        <v>0</v>
      </c>
      <c r="DW22" s="15">
        <f>DV22-DU22</f>
        <v>0</v>
      </c>
      <c r="DX22" s="15">
        <f>SUMIFS('[1]Budget Execution 2023'!$E:$E,'[1]Budget Execution 2023'!$A:$A,'2023 Consolidated'!DX1,'[1]Budget Execution 2023'!$C:$C,$A$22)</f>
        <v>600000</v>
      </c>
      <c r="DY22" s="15">
        <f>SUMIFS('[1]Budget Execution 2023'!$F:$F,'[1]Budget Execution 2023'!$A:$A,'2023 Consolidated'!DX1,'[1]Budget Execution 2023'!$C:$C,$A$22)</f>
        <v>16300000</v>
      </c>
      <c r="DZ22" s="15">
        <f>SUMIFS('[1]Budget Execution 2023'!$G:$G,'[1]Budget Execution 2023'!$A:$A,'2023 Consolidated'!DX1,'[1]Budget Execution 2023'!$C:$C,$A$22)</f>
        <v>802104.35</v>
      </c>
      <c r="EA22" s="15">
        <f>DZ22-DY22</f>
        <v>-15497895.65</v>
      </c>
      <c r="EB22" s="15">
        <f>SUMIFS('[1]Budget Execution 2023'!$E:$E,'[1]Budget Execution 2023'!$A:$A,'2023 Consolidated'!EB1,'[1]Budget Execution 2023'!$C:$C,$A$22)</f>
        <v>156108000</v>
      </c>
      <c r="EC22" s="15">
        <f>SUMIFS('[1]Budget Execution 2023'!$F:$F,'[1]Budget Execution 2023'!$A:$A,'2023 Consolidated'!EB1,'[1]Budget Execution 2023'!$C:$C,$A$22)</f>
        <v>175415000</v>
      </c>
      <c r="ED22" s="15">
        <f>SUMIFS('[1]Budget Execution 2023'!$G:$G,'[1]Budget Execution 2023'!$A:$A,'2023 Consolidated'!EB1,'[1]Budget Execution 2023'!$C:$C,$A$22)</f>
        <v>158174883.00999999</v>
      </c>
      <c r="EE22" s="15">
        <f>ED22-EC22</f>
        <v>-17240116.99000001</v>
      </c>
      <c r="EF22" s="15">
        <f>SUMIFS('[1]Budget Execution 2023'!$E:$E,'[1]Budget Execution 2023'!$A:$A,'2023 Consolidated'!EF1,'[1]Budget Execution 2023'!$C:$C,$A$22)</f>
        <v>1555000</v>
      </c>
      <c r="EG22" s="15">
        <f>SUMIFS('[1]Budget Execution 2023'!$F:$F,'[1]Budget Execution 2023'!$A:$A,'2023 Consolidated'!EF1,'[1]Budget Execution 2023'!$C:$C,$A$22)</f>
        <v>1555000</v>
      </c>
      <c r="EH22" s="15">
        <f>SUMIFS('[1]Budget Execution 2023'!$G:$G,'[1]Budget Execution 2023'!$A:$A,'2023 Consolidated'!EF1,'[1]Budget Execution 2023'!$C:$C,$A$22)</f>
        <v>1458505.02</v>
      </c>
      <c r="EI22" s="15">
        <f>EH22-EG22</f>
        <v>-96494.979999999981</v>
      </c>
      <c r="EJ22" s="15">
        <f>SUMIFS('[1]Budget Execution 2023'!$E:$E,'[1]Budget Execution 2023'!$A:$A,'2023 Consolidated'!EJ1,'[1]Budget Execution 2023'!$C:$C,$A$22)</f>
        <v>2025000</v>
      </c>
      <c r="EK22" s="15">
        <f>SUMIFS('[1]Budget Execution 2023'!$F:$F,'[1]Budget Execution 2023'!$A:$A,'2023 Consolidated'!EJ1,'[1]Budget Execution 2023'!$C:$C,$A$22)</f>
        <v>3425000</v>
      </c>
      <c r="EL22" s="15">
        <f>SUMIFS('[1]Budget Execution 2023'!$G:$G,'[1]Budget Execution 2023'!$A:$A,'2023 Consolidated'!EJ1,'[1]Budget Execution 2023'!$C:$C,$A$22)</f>
        <v>3424096.94</v>
      </c>
      <c r="EM22" s="15">
        <f>EL22-EK22</f>
        <v>-903.06000000005588</v>
      </c>
      <c r="EN22" s="15">
        <f>SUMIFS('[1]Budget Execution 2023'!$E:$E,'[1]Budget Execution 2023'!$A:$A,'2023 Consolidated'!EN1,'[1]Budget Execution 2023'!$C:$C,$A$22)</f>
        <v>16530000</v>
      </c>
      <c r="EO22" s="15">
        <f>SUMIFS('[1]Budget Execution 2023'!$F:$F,'[1]Budget Execution 2023'!$A:$A,'2023 Consolidated'!EN1,'[1]Budget Execution 2023'!$C:$C,$A$22)</f>
        <v>19063116</v>
      </c>
      <c r="EP22" s="15">
        <f>SUMIFS('[1]Budget Execution 2023'!$G:$G,'[1]Budget Execution 2023'!$A:$A,'2023 Consolidated'!EN1,'[1]Budget Execution 2023'!$C:$C,$A$22)</f>
        <v>11062258.17</v>
      </c>
      <c r="EQ22" s="15">
        <f>EP22-EO22</f>
        <v>-8000857.8300000001</v>
      </c>
      <c r="ER22" s="15">
        <f>SUMIFS('[1]Budget Execution 2023'!$E:$E,'[1]Budget Execution 2023'!$A:$A,'2023 Consolidated'!ER1,'[1]Budget Execution 2023'!$C:$C,$A$22)</f>
        <v>48522000</v>
      </c>
      <c r="ES22" s="15">
        <f>SUMIFS('[1]Budget Execution 2023'!$F:$F,'[1]Budget Execution 2023'!$A:$A,'2023 Consolidated'!ER1,'[1]Budget Execution 2023'!$C:$C,$A$22)</f>
        <v>66068644.57</v>
      </c>
      <c r="ET22" s="15">
        <f>SUMIFS('[1]Budget Execution 2023'!$G:$G,'[1]Budget Execution 2023'!$A:$A,'2023 Consolidated'!ER1,'[1]Budget Execution 2023'!$C:$C,$A$22)</f>
        <v>30620177.440000001</v>
      </c>
      <c r="EU22" s="15">
        <f>ET22-ES22</f>
        <v>-35448467.129999995</v>
      </c>
      <c r="EV22" s="15">
        <f>SUMIFS('[1]Budget Execution 2023'!$E:$E,'[1]Budget Execution 2023'!$A:$A,'2023 Consolidated'!EV1,'[1]Budget Execution 2023'!$C:$C,$A$22)</f>
        <v>59400000</v>
      </c>
      <c r="EW22" s="15">
        <f>SUMIFS('[1]Budget Execution 2023'!$F:$F,'[1]Budget Execution 2023'!$A:$A,'2023 Consolidated'!EV1,'[1]Budget Execution 2023'!$C:$C,$A$22)</f>
        <v>59400000</v>
      </c>
      <c r="EX22" s="15">
        <f>SUMIFS('[1]Budget Execution 2023'!$G:$G,'[1]Budget Execution 2023'!$A:$A,'2023 Consolidated'!EV1,'[1]Budget Execution 2023'!$C:$C,$A$22)</f>
        <v>20486108.25</v>
      </c>
      <c r="EY22" s="15">
        <f>EX22-EW22</f>
        <v>-38913891.75</v>
      </c>
      <c r="EZ22" s="15">
        <f>SUMIFS('[1]Budget Execution 2023'!$E:$E,'[1]Budget Execution 2023'!$A:$A,'2023 Consolidated'!EZ1,'[1]Budget Execution 2023'!$C:$C,$A$22)</f>
        <v>0</v>
      </c>
      <c r="FA22" s="15">
        <f>SUMIFS('[1]Budget Execution 2023'!$F:$F,'[1]Budget Execution 2023'!$A:$A,'2023 Consolidated'!EZ1,'[1]Budget Execution 2023'!$C:$C,$A$22)</f>
        <v>15239892.76</v>
      </c>
      <c r="FB22" s="15">
        <f>SUMIFS('[1]Budget Execution 2023'!$G:$G,'[1]Budget Execution 2023'!$A:$A,'2023 Consolidated'!EZ1,'[1]Budget Execution 2023'!$C:$C,$A$22)</f>
        <v>14749336.84</v>
      </c>
      <c r="FC22" s="15">
        <f>FB22-FA22</f>
        <v>-490555.91999999993</v>
      </c>
      <c r="FD22" s="15">
        <f>SUMIFS('[1]Budget Execution 2023'!$E:$E,'[1]Budget Execution 2023'!$A:$A,'2023 Consolidated'!FD1,'[1]Budget Execution 2023'!$C:$C,$A$22)</f>
        <v>343000</v>
      </c>
      <c r="FE22" s="15">
        <f>SUMIFS('[1]Budget Execution 2023'!$F:$F,'[1]Budget Execution 2023'!$A:$A,'2023 Consolidated'!FD1,'[1]Budget Execution 2023'!$C:$C,$A$22)</f>
        <v>1420500</v>
      </c>
      <c r="FF22" s="15">
        <f>SUMIFS('[1]Budget Execution 2023'!$G:$G,'[1]Budget Execution 2023'!$A:$A,'2023 Consolidated'!FD1,'[1]Budget Execution 2023'!$C:$C,$A$22)</f>
        <v>1168011.29</v>
      </c>
      <c r="FG22" s="15">
        <f>FF22-FE22</f>
        <v>-252488.70999999996</v>
      </c>
      <c r="FH22" s="15">
        <f>SUMIFS('[1]Budget Execution 2023'!$E:$E,'[1]Budget Execution 2023'!$A:$A,'2023 Consolidated'!FH1,'[1]Budget Execution 2023'!$C:$C,$A$22)</f>
        <v>2800000</v>
      </c>
      <c r="FI22" s="15">
        <f>SUMIFS('[1]Budget Execution 2023'!$F:$F,'[1]Budget Execution 2023'!$A:$A,'2023 Consolidated'!FH1,'[1]Budget Execution 2023'!$C:$C,$A$22)</f>
        <v>5800000</v>
      </c>
      <c r="FJ22" s="15">
        <f>SUMIFS('[1]Budget Execution 2023'!$G:$G,'[1]Budget Execution 2023'!$A:$A,'2023 Consolidated'!FH1,'[1]Budget Execution 2023'!$C:$C,$A$22)</f>
        <v>3518696.1</v>
      </c>
      <c r="FK22" s="15">
        <f>FJ22-FI22</f>
        <v>-2281303.9</v>
      </c>
      <c r="FL22" s="15">
        <f>SUMIFS('[1]Budget Execution 2023'!$E:$E,'[1]Budget Execution 2023'!$A:$A,'2023 Consolidated'!FL1,'[1]Budget Execution 2023'!$C:$C,$A$22)</f>
        <v>2500000</v>
      </c>
      <c r="FM22" s="15">
        <f>SUMIFS('[1]Budget Execution 2023'!$F:$F,'[1]Budget Execution 2023'!$A:$A,'2023 Consolidated'!FL1,'[1]Budget Execution 2023'!$C:$C,$A$22)</f>
        <v>2500000</v>
      </c>
      <c r="FN22" s="15">
        <f>SUMIFS('[1]Budget Execution 2023'!$G:$G,'[1]Budget Execution 2023'!$A:$A,'2023 Consolidated'!FL1,'[1]Budget Execution 2023'!$C:$C,$A$22)</f>
        <v>0</v>
      </c>
      <c r="FO22" s="15">
        <f>FN22-FM22</f>
        <v>-2500000</v>
      </c>
      <c r="FP22" s="15">
        <f>SUMIFS('[1]Budget Execution 2023'!$E:$E,'[1]Budget Execution 2023'!$A:$A,'2023 Consolidated'!FP1,'[1]Budget Execution 2023'!$C:$C,$A$22)</f>
        <v>50000</v>
      </c>
      <c r="FQ22" s="15">
        <f>SUMIFS('[1]Budget Execution 2023'!$F:$F,'[1]Budget Execution 2023'!$A:$A,'2023 Consolidated'!FP1,'[1]Budget Execution 2023'!$C:$C,$A$22)</f>
        <v>50000</v>
      </c>
      <c r="FR22" s="15">
        <f>SUMIFS('[1]Budget Execution 2023'!$G:$G,'[1]Budget Execution 2023'!$A:$A,'2023 Consolidated'!FP1,'[1]Budget Execution 2023'!$C:$C,$A$22)</f>
        <v>49598.84</v>
      </c>
      <c r="FS22" s="15">
        <f>FR22-FQ22</f>
        <v>-401.16000000000349</v>
      </c>
      <c r="FT22" s="15">
        <f>SUMIFS('[1]Budget Execution 2023'!$E:$E,'[1]Budget Execution 2023'!$A:$A,'2023 Consolidated'!FT1,'[1]Budget Execution 2023'!$C:$C,$A$22)</f>
        <v>100000</v>
      </c>
      <c r="FU22" s="15">
        <f>SUMIFS('[1]Budget Execution 2023'!$F:$F,'[1]Budget Execution 2023'!$A:$A,'2023 Consolidated'!FT1,'[1]Budget Execution 2023'!$C:$C,$A$22)</f>
        <v>100000</v>
      </c>
      <c r="FV22" s="15">
        <f>SUMIFS('[1]Budget Execution 2023'!$G:$G,'[1]Budget Execution 2023'!$A:$A,'2023 Consolidated'!FT1,'[1]Budget Execution 2023'!$C:$C,$A$22)</f>
        <v>94476</v>
      </c>
      <c r="FW22" s="15">
        <f>FV22-FU22</f>
        <v>-5524</v>
      </c>
      <c r="FX22" s="15">
        <f>SUMIFS('[1]Budget Execution 2023'!$E:$E,'[1]Budget Execution 2023'!$A:$A,'2023 Consolidated'!FX1,'[1]Budget Execution 2023'!$C:$C,$A$22)</f>
        <v>1670000</v>
      </c>
      <c r="FY22" s="15">
        <f>SUMIFS('[1]Budget Execution 2023'!$F:$F,'[1]Budget Execution 2023'!$A:$A,'2023 Consolidated'!FX1,'[1]Budget Execution 2023'!$C:$C,$A$22)</f>
        <v>1670000</v>
      </c>
      <c r="FZ22" s="15">
        <f>SUMIFS('[1]Budget Execution 2023'!$G:$G,'[1]Budget Execution 2023'!$A:$A,'2023 Consolidated'!FX1,'[1]Budget Execution 2023'!$C:$C,$A$22)</f>
        <v>921227.43</v>
      </c>
      <c r="GA22" s="15">
        <f>FZ22-FY22</f>
        <v>-748772.57</v>
      </c>
      <c r="GB22" s="15">
        <f>SUMIFS('[1]Budget Execution 2023'!$E:$E,'[1]Budget Execution 2023'!$A:$A,'2023 Consolidated'!GB1,'[1]Budget Execution 2023'!$C:$C,$A$22)</f>
        <v>33000</v>
      </c>
      <c r="GC22" s="15">
        <f>SUMIFS('[1]Budget Execution 2023'!$F:$F,'[1]Budget Execution 2023'!$A:$A,'2023 Consolidated'!GB1,'[1]Budget Execution 2023'!$C:$C,$A$22)</f>
        <v>33000</v>
      </c>
      <c r="GD22" s="15">
        <f>SUMIFS('[1]Budget Execution 2023'!$G:$G,'[1]Budget Execution 2023'!$A:$A,'2023 Consolidated'!GB1,'[1]Budget Execution 2023'!$C:$C,$A$22)</f>
        <v>0</v>
      </c>
      <c r="GE22" s="15">
        <f>GD22-GC22</f>
        <v>-33000</v>
      </c>
      <c r="GF22" s="15">
        <f>SUMIFS('[1]Budget Execution 2023'!$E:$E,'[1]Budget Execution 2023'!$A:$A,'2023 Consolidated'!GF1,'[1]Budget Execution 2023'!$C:$C,$A$22)</f>
        <v>10390000</v>
      </c>
      <c r="GG22" s="15">
        <f>SUMIFS('[1]Budget Execution 2023'!$F:$F,'[1]Budget Execution 2023'!$A:$A,'2023 Consolidated'!GF1,'[1]Budget Execution 2023'!$C:$C,$A$22)</f>
        <v>10390000</v>
      </c>
      <c r="GH22" s="15">
        <f>SUMIFS('[1]Budget Execution 2023'!$G:$G,'[1]Budget Execution 2023'!$A:$A,'2023 Consolidated'!GF1,'[1]Budget Execution 2023'!$C:$C,$A$22)</f>
        <v>10386660.210000001</v>
      </c>
      <c r="GI22" s="15">
        <f>GH22-GG22</f>
        <v>-3339.7899999991059</v>
      </c>
      <c r="GJ22" s="15">
        <f>SUMIFS('[1]Budget Execution 2023'!$E:$E,'[1]Budget Execution 2023'!$A:$A,'2023 Consolidated'!GJ1,'[1]Budget Execution 2023'!$C:$C,$A$22)</f>
        <v>0</v>
      </c>
      <c r="GK22" s="15">
        <f>SUMIFS('[1]Budget Execution 2023'!$F:$F,'[1]Budget Execution 2023'!$A:$A,'2023 Consolidated'!GJ1,'[1]Budget Execution 2023'!$C:$C,$A$22)</f>
        <v>11705000</v>
      </c>
      <c r="GL22" s="15">
        <f>SUMIFS('[1]Budget Execution 2023'!$G:$G,'[1]Budget Execution 2023'!$A:$A,'2023 Consolidated'!GJ1,'[1]Budget Execution 2023'!$C:$C,$A$22)</f>
        <v>10834510.99</v>
      </c>
      <c r="GM22" s="15">
        <f>GL22-GK22</f>
        <v>-870489.00999999978</v>
      </c>
      <c r="GN22" s="15">
        <f>SUMIFS('[1]Budget Execution 2023'!$E:$E,'[1]Budget Execution 2023'!$A:$A,'2023 Consolidated'!GN1,'[1]Budget Execution 2023'!$C:$C,$A$22)</f>
        <v>118092000</v>
      </c>
      <c r="GO22" s="15">
        <f>SUMIFS('[1]Budget Execution 2023'!$F:$F,'[1]Budget Execution 2023'!$A:$A,'2023 Consolidated'!GN1,'[1]Budget Execution 2023'!$C:$C,$A$22)</f>
        <v>118092000</v>
      </c>
      <c r="GP22" s="15">
        <f>SUMIFS('[1]Budget Execution 2023'!$G:$G,'[1]Budget Execution 2023'!$A:$A,'2023 Consolidated'!GN1,'[1]Budget Execution 2023'!$C:$C,$A$22)</f>
        <v>101089241</v>
      </c>
      <c r="GQ22" s="15">
        <f>GP22-GO22</f>
        <v>-17002759</v>
      </c>
      <c r="GR22" s="15">
        <f>SUMIFS('[1]Budget Execution 2023'!$E:$E,'[1]Budget Execution 2023'!$A:$A,'2023 Consolidated'!GR1,'[1]Budget Execution 2023'!$C:$C,$A$22)</f>
        <v>2863000</v>
      </c>
      <c r="GS22" s="15">
        <f>SUMIFS('[1]Budget Execution 2023'!$F:$F,'[1]Budget Execution 2023'!$A:$A,'2023 Consolidated'!GR1,'[1]Budget Execution 2023'!$C:$C,$A$22)</f>
        <v>2863000</v>
      </c>
      <c r="GT22" s="15">
        <f>SUMIFS('[1]Budget Execution 2023'!$G:$G,'[1]Budget Execution 2023'!$A:$A,'2023 Consolidated'!GR1,'[1]Budget Execution 2023'!$C:$C,$A$22)</f>
        <v>2193715.58</v>
      </c>
      <c r="GU22" s="15">
        <f>GT22-GS22</f>
        <v>-669284.41999999993</v>
      </c>
    </row>
    <row r="23" spans="1:203" customFormat="1" ht="15" customHeight="1" thickBot="1" x14ac:dyDescent="0.4">
      <c r="B23" s="31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</row>
    <row r="24" spans="1:203" s="7" customFormat="1" ht="30" customHeight="1" thickBot="1" x14ac:dyDescent="0.4">
      <c r="B24" s="3" t="s">
        <v>15</v>
      </c>
      <c r="C24"/>
      <c r="D24" s="16">
        <f t="shared" ref="D24:BN24" si="255">D5-D11</f>
        <v>547000000</v>
      </c>
      <c r="E24" s="16">
        <f t="shared" si="255"/>
        <v>-2950536588.1399994</v>
      </c>
      <c r="F24" s="16">
        <f t="shared" si="255"/>
        <v>8034078812.1000137</v>
      </c>
      <c r="G24" s="16">
        <f>F24-E24</f>
        <v>10984615400.240013</v>
      </c>
      <c r="H24" s="16">
        <f t="shared" ref="H24:J24" si="256">H5-H11</f>
        <v>-696534000</v>
      </c>
      <c r="I24" s="16">
        <f t="shared" si="256"/>
        <v>-679821464</v>
      </c>
      <c r="J24" s="16">
        <f t="shared" si="256"/>
        <v>-606657424.71999991</v>
      </c>
      <c r="K24" s="16">
        <f>J24-I24</f>
        <v>73164039.280000091</v>
      </c>
      <c r="L24" s="16">
        <f t="shared" ref="L24:N24" si="257">L5-L11</f>
        <v>-274822000</v>
      </c>
      <c r="M24" s="16">
        <f t="shared" si="257"/>
        <v>-265366824</v>
      </c>
      <c r="N24" s="16">
        <f t="shared" si="257"/>
        <v>-229583401.85999998</v>
      </c>
      <c r="O24" s="16">
        <f>N24-M24</f>
        <v>35783422.140000015</v>
      </c>
      <c r="P24" s="16">
        <f t="shared" ref="P24" si="258">P5-P11</f>
        <v>-1181637000</v>
      </c>
      <c r="Q24" s="16">
        <f t="shared" si="255"/>
        <v>-1462034000</v>
      </c>
      <c r="R24" s="16">
        <f t="shared" si="255"/>
        <v>-1813303421.7500005</v>
      </c>
      <c r="S24" s="16">
        <f>R24-Q24</f>
        <v>-351269421.75000048</v>
      </c>
      <c r="T24" s="16">
        <f t="shared" ref="T24" si="259">T5-T11</f>
        <v>-7006273000</v>
      </c>
      <c r="U24" s="16">
        <f t="shared" si="255"/>
        <v>-7006273000</v>
      </c>
      <c r="V24" s="16">
        <f t="shared" si="255"/>
        <v>-6947059325.3099995</v>
      </c>
      <c r="W24" s="16">
        <f>V24-U24</f>
        <v>59213674.690000534</v>
      </c>
      <c r="X24" s="16">
        <f t="shared" ref="X24" si="260">X5-X11</f>
        <v>-6484924000</v>
      </c>
      <c r="Y24" s="16">
        <f t="shared" si="255"/>
        <v>-6484924000</v>
      </c>
      <c r="Z24" s="16">
        <f t="shared" si="255"/>
        <v>-6483811321.7700005</v>
      </c>
      <c r="AA24" s="16">
        <f>Z24-Y24</f>
        <v>1112678.2299995422</v>
      </c>
      <c r="AB24" s="16">
        <f t="shared" ref="AB24" si="261">AB5-AB11</f>
        <v>-1329816000</v>
      </c>
      <c r="AC24" s="16">
        <f t="shared" si="255"/>
        <v>-1329816000</v>
      </c>
      <c r="AD24" s="16">
        <f t="shared" si="255"/>
        <v>-1329816000</v>
      </c>
      <c r="AE24" s="16">
        <f>AD24-AC24</f>
        <v>0</v>
      </c>
      <c r="AF24" s="16">
        <f t="shared" ref="AF24" si="262">AF5-AF11</f>
        <v>-1027233000</v>
      </c>
      <c r="AG24" s="16">
        <f t="shared" si="255"/>
        <v>-991947228</v>
      </c>
      <c r="AH24" s="16">
        <f t="shared" si="255"/>
        <v>-860094838.54999983</v>
      </c>
      <c r="AI24" s="16">
        <f>AH24-AG24</f>
        <v>131852389.45000017</v>
      </c>
      <c r="AJ24" s="16">
        <f t="shared" ref="AJ24" si="263">AJ5-AJ11</f>
        <v>-161121000</v>
      </c>
      <c r="AK24" s="16">
        <f t="shared" si="255"/>
        <v>-188100648</v>
      </c>
      <c r="AL24" s="16">
        <f t="shared" si="255"/>
        <v>-97306594.899999976</v>
      </c>
      <c r="AM24" s="16">
        <f>AL24-AK24</f>
        <v>90794053.100000024</v>
      </c>
      <c r="AN24" s="16">
        <f t="shared" ref="AN24:AP24" si="264">AN5-AN11</f>
        <v>-43044000</v>
      </c>
      <c r="AO24" s="16">
        <f t="shared" si="264"/>
        <v>-43121000</v>
      </c>
      <c r="AP24" s="16">
        <f t="shared" si="264"/>
        <v>-50749581.480000004</v>
      </c>
      <c r="AQ24" s="16">
        <f>AP24-AO24</f>
        <v>-7628581.4800000042</v>
      </c>
      <c r="AR24" s="16">
        <f t="shared" ref="AR24" si="265">AR5-AR11</f>
        <v>-277076000</v>
      </c>
      <c r="AS24" s="16">
        <f t="shared" si="255"/>
        <v>-275000224</v>
      </c>
      <c r="AT24" s="16">
        <f t="shared" si="255"/>
        <v>-190914345.28999999</v>
      </c>
      <c r="AU24" s="16">
        <f>AT24-AS24</f>
        <v>84085878.710000008</v>
      </c>
      <c r="AV24" s="16">
        <f t="shared" ref="AV24" si="266">AV5-AV11</f>
        <v>208051000</v>
      </c>
      <c r="AW24" s="16">
        <f t="shared" si="255"/>
        <v>160076544</v>
      </c>
      <c r="AX24" s="16">
        <f t="shared" si="255"/>
        <v>459003942.00999999</v>
      </c>
      <c r="AY24" s="16">
        <f>AX24-AW24</f>
        <v>298927398.00999999</v>
      </c>
      <c r="AZ24" s="16">
        <f t="shared" si="255"/>
        <v>4169819000</v>
      </c>
      <c r="BA24" s="16">
        <f t="shared" si="255"/>
        <v>4177546968</v>
      </c>
      <c r="BB24" s="16">
        <f t="shared" si="255"/>
        <v>6967343108.2400007</v>
      </c>
      <c r="BC24" s="16">
        <f>BB24-BA24</f>
        <v>2789796140.2400007</v>
      </c>
      <c r="BD24" s="16">
        <f t="shared" ref="BD24:BF24" si="267">BD5-BD11</f>
        <v>-5126000</v>
      </c>
      <c r="BE24" s="16">
        <f t="shared" si="267"/>
        <v>-5126000</v>
      </c>
      <c r="BF24" s="16">
        <f t="shared" si="267"/>
        <v>-4140000</v>
      </c>
      <c r="BG24" s="16">
        <f>BF24-BE24</f>
        <v>986000</v>
      </c>
      <c r="BH24" s="16">
        <f t="shared" si="255"/>
        <v>-662287000</v>
      </c>
      <c r="BI24" s="16">
        <f t="shared" si="255"/>
        <v>-734562588</v>
      </c>
      <c r="BJ24" s="16">
        <f t="shared" si="255"/>
        <v>-621549865.38999999</v>
      </c>
      <c r="BK24" s="16">
        <f>BJ24-BI24</f>
        <v>113012722.61000001</v>
      </c>
      <c r="BL24" s="16">
        <f t="shared" si="255"/>
        <v>-197920000</v>
      </c>
      <c r="BM24" s="16">
        <f t="shared" si="255"/>
        <v>-192213063.99999994</v>
      </c>
      <c r="BN24" s="16">
        <f t="shared" si="255"/>
        <v>-171888670.73000002</v>
      </c>
      <c r="BO24" s="16">
        <f>BN24-BM24</f>
        <v>20324393.269999921</v>
      </c>
      <c r="BP24" s="16">
        <f t="shared" ref="BP24:CH24" si="268">BP5-BP11</f>
        <v>-3216216000</v>
      </c>
      <c r="BQ24" s="16">
        <f t="shared" si="268"/>
        <v>-3242807862.5599999</v>
      </c>
      <c r="BR24" s="16">
        <f t="shared" si="268"/>
        <v>-3215928783.2400002</v>
      </c>
      <c r="BS24" s="16">
        <f>BR24-BQ24</f>
        <v>26879079.319999695</v>
      </c>
      <c r="BT24" s="16">
        <f t="shared" si="268"/>
        <v>-91143000</v>
      </c>
      <c r="BU24" s="16">
        <f t="shared" si="268"/>
        <v>-91143000</v>
      </c>
      <c r="BV24" s="16">
        <f t="shared" si="268"/>
        <v>-70656204.560000002</v>
      </c>
      <c r="BW24" s="16">
        <f>BV24-BU24</f>
        <v>20486795.439999998</v>
      </c>
      <c r="BX24" s="16">
        <f t="shared" si="268"/>
        <v>0</v>
      </c>
      <c r="BY24" s="16">
        <f t="shared" si="268"/>
        <v>-2400000</v>
      </c>
      <c r="BZ24" s="16">
        <f t="shared" si="268"/>
        <v>-2035500</v>
      </c>
      <c r="CA24" s="16">
        <f>BZ24-BY24</f>
        <v>364500</v>
      </c>
      <c r="CB24" s="16">
        <f t="shared" si="268"/>
        <v>-5695000</v>
      </c>
      <c r="CC24" s="16">
        <f t="shared" si="268"/>
        <v>-5695000</v>
      </c>
      <c r="CD24" s="16">
        <f t="shared" si="268"/>
        <v>-5510965.4400000004</v>
      </c>
      <c r="CE24" s="16">
        <f>CD24-CC24</f>
        <v>184034.55999999959</v>
      </c>
      <c r="CF24" s="16">
        <f t="shared" ref="CF24" si="269">CF5-CF11</f>
        <v>34719095000</v>
      </c>
      <c r="CG24" s="16">
        <f t="shared" si="268"/>
        <v>34865825502.559998</v>
      </c>
      <c r="CH24" s="16">
        <f t="shared" si="268"/>
        <v>21585917740.550003</v>
      </c>
      <c r="CI24" s="16">
        <f>CH24-CG24</f>
        <v>-13279907762.009995</v>
      </c>
      <c r="CJ24" s="16">
        <f t="shared" ref="CJ24:CP24" si="270">CJ5-CJ11</f>
        <v>0</v>
      </c>
      <c r="CK24" s="16">
        <f t="shared" si="270"/>
        <v>-24759000</v>
      </c>
      <c r="CL24" s="16">
        <f t="shared" si="270"/>
        <v>15727111.960000001</v>
      </c>
      <c r="CM24" s="16">
        <f>CL24-CK24</f>
        <v>40486111.960000001</v>
      </c>
      <c r="CN24" s="16">
        <f t="shared" si="270"/>
        <v>0</v>
      </c>
      <c r="CO24" s="16">
        <f t="shared" si="270"/>
        <v>-101937</v>
      </c>
      <c r="CP24" s="16">
        <f t="shared" si="270"/>
        <v>17422319</v>
      </c>
      <c r="CQ24" s="16">
        <f>CP24-CO24</f>
        <v>17524256</v>
      </c>
      <c r="CR24" s="16">
        <f t="shared" ref="CR24:CT24" si="271">CR5-CR11</f>
        <v>-26554000</v>
      </c>
      <c r="CS24" s="16">
        <f t="shared" si="271"/>
        <v>-26554000</v>
      </c>
      <c r="CT24" s="16">
        <f t="shared" si="271"/>
        <v>1012599.1799999997</v>
      </c>
      <c r="CU24" s="16">
        <f>CT24-CS24</f>
        <v>27566599.18</v>
      </c>
      <c r="CV24" s="16">
        <f t="shared" ref="CV24:CX24" si="272">CV5-CV11</f>
        <v>-5125036000</v>
      </c>
      <c r="CW24" s="16">
        <f t="shared" si="272"/>
        <v>-7014722505</v>
      </c>
      <c r="CX24" s="16">
        <f t="shared" si="272"/>
        <v>376998669.15999985</v>
      </c>
      <c r="CY24" s="16">
        <f>CX24-CW24</f>
        <v>7391721174.1599998</v>
      </c>
      <c r="CZ24" s="16">
        <f t="shared" ref="CZ24:DB24" si="273">CZ5-CZ11</f>
        <v>-3764101000</v>
      </c>
      <c r="DA24" s="16">
        <f t="shared" si="273"/>
        <v>-4194616920</v>
      </c>
      <c r="DB24" s="16">
        <f t="shared" si="273"/>
        <v>493996022.09999943</v>
      </c>
      <c r="DC24" s="16">
        <f>DB24-DA24</f>
        <v>4688612942.0999994</v>
      </c>
      <c r="DD24" s="16">
        <f t="shared" ref="DD24:DF24" si="274">DD5-DD11</f>
        <v>-99541000</v>
      </c>
      <c r="DE24" s="16">
        <f t="shared" si="274"/>
        <v>-114541000</v>
      </c>
      <c r="DF24" s="16">
        <f t="shared" si="274"/>
        <v>3973435.3999999911</v>
      </c>
      <c r="DG24" s="16">
        <f>DF24-DE24</f>
        <v>118514435.39999999</v>
      </c>
      <c r="DH24" s="16">
        <f t="shared" ref="DH24:DJ24" si="275">DH5-DH11</f>
        <v>-210078000</v>
      </c>
      <c r="DI24" s="16">
        <f t="shared" si="275"/>
        <v>-208856892</v>
      </c>
      <c r="DJ24" s="16">
        <f t="shared" si="275"/>
        <v>8537875.4499999881</v>
      </c>
      <c r="DK24" s="16">
        <f>DJ24-DI24</f>
        <v>217394767.44999999</v>
      </c>
      <c r="DL24" s="16">
        <f t="shared" ref="DL24:DN24" si="276">DL5-DL11</f>
        <v>-38603000</v>
      </c>
      <c r="DM24" s="16">
        <f t="shared" si="276"/>
        <v>-38603000</v>
      </c>
      <c r="DN24" s="16">
        <f t="shared" si="276"/>
        <v>417871.05000000447</v>
      </c>
      <c r="DO24" s="16">
        <f>DN24-DM24</f>
        <v>39020871.050000004</v>
      </c>
      <c r="DP24" s="16">
        <f t="shared" ref="DP24:DV24" si="277">DP5-DP11</f>
        <v>-2520543000</v>
      </c>
      <c r="DQ24" s="16">
        <f t="shared" si="277"/>
        <v>-3380077000</v>
      </c>
      <c r="DR24" s="16">
        <f t="shared" si="277"/>
        <v>56709640.460000038</v>
      </c>
      <c r="DS24" s="16">
        <f>DR24-DQ24</f>
        <v>3436786640.46</v>
      </c>
      <c r="DT24" s="16">
        <f t="shared" si="277"/>
        <v>0</v>
      </c>
      <c r="DU24" s="16">
        <f t="shared" si="277"/>
        <v>-2059000</v>
      </c>
      <c r="DV24" s="16">
        <f t="shared" si="277"/>
        <v>496.37999999988824</v>
      </c>
      <c r="DW24" s="16">
        <f>DV24-DU24</f>
        <v>2059496.38</v>
      </c>
      <c r="DX24" s="16">
        <f t="shared" ref="DX24:DZ24" si="278">DX5-DX11</f>
        <v>-88943000</v>
      </c>
      <c r="DY24" s="16">
        <f t="shared" si="278"/>
        <v>-88943000</v>
      </c>
      <c r="DZ24" s="16">
        <f t="shared" si="278"/>
        <v>103783407.16999999</v>
      </c>
      <c r="EA24" s="16">
        <f>DZ24-DY24</f>
        <v>192726407.16999999</v>
      </c>
      <c r="EB24" s="16">
        <f t="shared" ref="EB24:ED24" si="279">EB5-EB11</f>
        <v>-252596000</v>
      </c>
      <c r="EC24" s="16">
        <f t="shared" si="279"/>
        <v>-288731000</v>
      </c>
      <c r="ED24" s="16">
        <f t="shared" si="279"/>
        <v>42324138.01000002</v>
      </c>
      <c r="EE24" s="16">
        <f>ED24-EC24</f>
        <v>331055138.00999999</v>
      </c>
      <c r="EF24" s="16">
        <f t="shared" ref="EF24:EH24" si="280">EF5-EF11</f>
        <v>-494572000</v>
      </c>
      <c r="EG24" s="16">
        <f t="shared" si="280"/>
        <v>-492118732</v>
      </c>
      <c r="EH24" s="16">
        <f t="shared" si="280"/>
        <v>3821489.0700000525</v>
      </c>
      <c r="EI24" s="16">
        <f>EH24-EG24</f>
        <v>495940221.07000005</v>
      </c>
      <c r="EJ24" s="16">
        <f t="shared" ref="EJ24:EL24" si="281">EJ5-EJ11</f>
        <v>-74784000</v>
      </c>
      <c r="EK24" s="16">
        <f t="shared" si="281"/>
        <v>-79871684</v>
      </c>
      <c r="EL24" s="16">
        <f t="shared" si="281"/>
        <v>2806694.9099999964</v>
      </c>
      <c r="EM24" s="16">
        <f>EL24-EK24</f>
        <v>82678378.909999996</v>
      </c>
      <c r="EN24" s="16">
        <f t="shared" ref="EN24:EP24" si="282">EN5-EN11</f>
        <v>-220040000</v>
      </c>
      <c r="EO24" s="16">
        <f t="shared" si="282"/>
        <v>-236871030</v>
      </c>
      <c r="EP24" s="16">
        <f t="shared" si="282"/>
        <v>3566328.1100000143</v>
      </c>
      <c r="EQ24" s="16">
        <f>EP24-EO24</f>
        <v>240437358.11000001</v>
      </c>
      <c r="ER24" s="16">
        <f t="shared" ref="ER24:ET24" si="283">ER5-ER11</f>
        <v>-1291125000</v>
      </c>
      <c r="ES24" s="16">
        <f t="shared" si="283"/>
        <v>-1291125000.0000007</v>
      </c>
      <c r="ET24" s="16">
        <f t="shared" si="283"/>
        <v>163435131.51999998</v>
      </c>
      <c r="EU24" s="16">
        <f>ET24-ES24</f>
        <v>1454560131.5200007</v>
      </c>
      <c r="EV24" s="16">
        <f t="shared" ref="EV24:EX24" si="284">EV5-EV11</f>
        <v>-933032000</v>
      </c>
      <c r="EW24" s="16">
        <f t="shared" si="284"/>
        <v>-933032000.13999999</v>
      </c>
      <c r="EX24" s="16">
        <f t="shared" si="284"/>
        <v>235058038.16000009</v>
      </c>
      <c r="EY24" s="16">
        <f>EX24-EW24</f>
        <v>1168090038.3000002</v>
      </c>
      <c r="EZ24" s="16">
        <f t="shared" ref="EZ24:FB24" si="285">EZ5-EZ11</f>
        <v>-419100000</v>
      </c>
      <c r="FA24" s="16">
        <f t="shared" si="285"/>
        <v>-419100000</v>
      </c>
      <c r="FB24" s="16">
        <f t="shared" si="285"/>
        <v>3129819.0599999428</v>
      </c>
      <c r="FC24" s="16">
        <f>FB24-FA24</f>
        <v>422229819.05999994</v>
      </c>
      <c r="FD24" s="16">
        <f t="shared" ref="FD24:FF24" si="286">FD5-FD11</f>
        <v>-28094000</v>
      </c>
      <c r="FE24" s="16">
        <f t="shared" si="286"/>
        <v>-28094000</v>
      </c>
      <c r="FF24" s="16">
        <f t="shared" si="286"/>
        <v>4112534.7300000004</v>
      </c>
      <c r="FG24" s="16">
        <f>FF24-FE24</f>
        <v>32206534.73</v>
      </c>
      <c r="FH24" s="16">
        <f t="shared" ref="FH24:FJ24" si="287">FH5-FH11</f>
        <v>0</v>
      </c>
      <c r="FI24" s="16">
        <f t="shared" si="287"/>
        <v>11500000</v>
      </c>
      <c r="FJ24" s="16">
        <f t="shared" si="287"/>
        <v>52000101.610000014</v>
      </c>
      <c r="FK24" s="16">
        <f>FJ24-FI24</f>
        <v>40500101.610000014</v>
      </c>
      <c r="FL24" s="16">
        <f t="shared" ref="FL24:FN24" si="288">FL5-FL11</f>
        <v>-133714000</v>
      </c>
      <c r="FM24" s="16">
        <f t="shared" si="288"/>
        <v>-133714000</v>
      </c>
      <c r="FN24" s="16">
        <f t="shared" si="288"/>
        <v>0</v>
      </c>
      <c r="FO24" s="16">
        <f>FN24-FM24</f>
        <v>133714000</v>
      </c>
      <c r="FP24" s="16">
        <f t="shared" ref="FP24:FR24" si="289">FP5-FP11</f>
        <v>-15000000</v>
      </c>
      <c r="FQ24" s="16">
        <f t="shared" si="289"/>
        <v>-15000000</v>
      </c>
      <c r="FR24" s="16">
        <f t="shared" si="289"/>
        <v>401.16000000014901</v>
      </c>
      <c r="FS24" s="16">
        <f>FR24-FQ24</f>
        <v>15000401.16</v>
      </c>
      <c r="FT24" s="16">
        <f t="shared" ref="FT24:FV24" si="290">FT5-FT11</f>
        <v>-64989000</v>
      </c>
      <c r="FU24" s="16">
        <f t="shared" si="290"/>
        <v>-64989000</v>
      </c>
      <c r="FV24" s="16">
        <f t="shared" si="290"/>
        <v>548937.1400000006</v>
      </c>
      <c r="FW24" s="16">
        <f>FV24-FU24</f>
        <v>65537937.140000001</v>
      </c>
      <c r="FX24" s="16">
        <f t="shared" ref="FX24:FZ24" si="291">FX5-FX11</f>
        <v>-51400000</v>
      </c>
      <c r="FY24" s="16">
        <f t="shared" si="291"/>
        <v>-51400000</v>
      </c>
      <c r="FZ24" s="16">
        <f t="shared" si="291"/>
        <v>1690630.1300000027</v>
      </c>
      <c r="GA24" s="16">
        <f>FZ24-FY24</f>
        <v>53090630.130000003</v>
      </c>
      <c r="GB24" s="16">
        <f t="shared" ref="GB24:GD24" si="292">GB5-GB11</f>
        <v>-4953000</v>
      </c>
      <c r="GC24" s="16">
        <f t="shared" si="292"/>
        <v>-4953000</v>
      </c>
      <c r="GD24" s="16">
        <f t="shared" si="292"/>
        <v>1496788.7800000003</v>
      </c>
      <c r="GE24" s="16">
        <f>GD24-GC24</f>
        <v>6449788.7800000003</v>
      </c>
      <c r="GF24" s="16">
        <f t="shared" ref="GF24:GL24" si="293">GF5-GF11</f>
        <v>-32300000</v>
      </c>
      <c r="GG24" s="16">
        <f t="shared" si="293"/>
        <v>-32300000</v>
      </c>
      <c r="GH24" s="16">
        <f t="shared" si="293"/>
        <v>242291.32999999821</v>
      </c>
      <c r="GI24" s="16">
        <f>GH24-GG24</f>
        <v>32542291.329999998</v>
      </c>
      <c r="GJ24" s="16">
        <f t="shared" si="293"/>
        <v>0</v>
      </c>
      <c r="GK24" s="16">
        <f t="shared" si="293"/>
        <v>0</v>
      </c>
      <c r="GL24" s="16">
        <f t="shared" si="293"/>
        <v>7364914.650000006</v>
      </c>
      <c r="GM24" s="16">
        <f>GL24-GK24</f>
        <v>7364914.650000006</v>
      </c>
      <c r="GN24" s="16">
        <f t="shared" ref="GN24:GP24" si="294">GN5-GN11</f>
        <v>0</v>
      </c>
      <c r="GO24" s="16">
        <f t="shared" si="294"/>
        <v>0</v>
      </c>
      <c r="GP24" s="16">
        <f t="shared" si="294"/>
        <v>105568015.02999997</v>
      </c>
      <c r="GQ24" s="16">
        <f>GP24-GO24</f>
        <v>105568015.02999997</v>
      </c>
      <c r="GR24" s="16">
        <f t="shared" ref="GR24:GT24" si="295">GR5-GR11</f>
        <v>0</v>
      </c>
      <c r="GS24" s="16">
        <f t="shared" si="295"/>
        <v>0</v>
      </c>
      <c r="GT24" s="16">
        <f t="shared" si="295"/>
        <v>17074565.579999983</v>
      </c>
      <c r="GU24" s="16">
        <f>GT24-GS24</f>
        <v>17074565.579999983</v>
      </c>
    </row>
    <row r="25" spans="1:203" x14ac:dyDescent="0.35">
      <c r="D25" s="8"/>
      <c r="E25" s="8"/>
      <c r="F25" s="8"/>
      <c r="G25" s="8"/>
      <c r="BB25" s="9"/>
    </row>
    <row r="26" spans="1:203" x14ac:dyDescent="0.35">
      <c r="D26" s="8"/>
      <c r="E26" s="8"/>
      <c r="F26" s="8"/>
      <c r="BR26" s="8"/>
    </row>
    <row r="27" spans="1:203" x14ac:dyDescent="0.35">
      <c r="BR27" s="8"/>
    </row>
    <row r="29" spans="1:203" x14ac:dyDescent="0.35">
      <c r="BR29" s="9"/>
    </row>
    <row r="30" spans="1:203" x14ac:dyDescent="0.35">
      <c r="BR30" s="9"/>
    </row>
  </sheetData>
  <sheetProtection algorithmName="SHA-512" hashValue="6gAtMzSU7aTIwz3aX+KYrM98I1IRe2/tEIFd5DH9OR2EfQgjnIHthI+buftEAJdz0eURhijZMawT0m71I3sw1g==" saltValue="y4OSnOuplHnlDw0xDfX9kQ==" spinCount="100000" sheet="1" formatColumns="0"/>
  <mergeCells count="101">
    <mergeCell ref="GR2:GU2"/>
    <mergeCell ref="FT2:FW2"/>
    <mergeCell ref="FX2:GA2"/>
    <mergeCell ref="GB2:GE2"/>
    <mergeCell ref="GF2:GI2"/>
    <mergeCell ref="GJ2:GM2"/>
    <mergeCell ref="GN2:GQ2"/>
    <mergeCell ref="EV2:EY2"/>
    <mergeCell ref="EZ2:FC2"/>
    <mergeCell ref="FD2:FG2"/>
    <mergeCell ref="FH2:FK2"/>
    <mergeCell ref="FL2:FO2"/>
    <mergeCell ref="FP2:FS2"/>
    <mergeCell ref="DX2:EA2"/>
    <mergeCell ref="EB2:EE2"/>
    <mergeCell ref="EF2:EI2"/>
    <mergeCell ref="EJ2:EM2"/>
    <mergeCell ref="EN2:EQ2"/>
    <mergeCell ref="ER2:EU2"/>
    <mergeCell ref="CZ2:DC2"/>
    <mergeCell ref="DD2:DG2"/>
    <mergeCell ref="DH2:DK2"/>
    <mergeCell ref="DL2:DO2"/>
    <mergeCell ref="DP2:DS2"/>
    <mergeCell ref="DT2:DW2"/>
    <mergeCell ref="CB2:CE2"/>
    <mergeCell ref="CF2:CI2"/>
    <mergeCell ref="CJ2:CM2"/>
    <mergeCell ref="CN2:CQ2"/>
    <mergeCell ref="CR2:CU2"/>
    <mergeCell ref="CV2:CY2"/>
    <mergeCell ref="BD2:BG2"/>
    <mergeCell ref="BH2:BK2"/>
    <mergeCell ref="BL2:BO2"/>
    <mergeCell ref="BP2:BS2"/>
    <mergeCell ref="BT2:BW2"/>
    <mergeCell ref="BX2:CA2"/>
    <mergeCell ref="AF2:AI2"/>
    <mergeCell ref="AJ2:AM2"/>
    <mergeCell ref="AN2:AQ2"/>
    <mergeCell ref="AR2:AU2"/>
    <mergeCell ref="AV2:AY2"/>
    <mergeCell ref="AZ2:BC2"/>
    <mergeCell ref="GN1:GQ1"/>
    <mergeCell ref="GR1:GU1"/>
    <mergeCell ref="B2:B3"/>
    <mergeCell ref="D2:G2"/>
    <mergeCell ref="H2:K2"/>
    <mergeCell ref="L2:O2"/>
    <mergeCell ref="P2:S2"/>
    <mergeCell ref="T2:W2"/>
    <mergeCell ref="X2:AA2"/>
    <mergeCell ref="AB2:AE2"/>
    <mergeCell ref="FP1:FS1"/>
    <mergeCell ref="FT1:FW1"/>
    <mergeCell ref="FX1:GA1"/>
    <mergeCell ref="GB1:GE1"/>
    <mergeCell ref="GF1:GI1"/>
    <mergeCell ref="GJ1:GM1"/>
    <mergeCell ref="ER1:EU1"/>
    <mergeCell ref="EV1:EY1"/>
    <mergeCell ref="EZ1:FC1"/>
    <mergeCell ref="FD1:FG1"/>
    <mergeCell ref="FH1:FK1"/>
    <mergeCell ref="FL1:FO1"/>
    <mergeCell ref="DT1:DW1"/>
    <mergeCell ref="DX1:EA1"/>
    <mergeCell ref="EB1:EE1"/>
    <mergeCell ref="EF1:EI1"/>
    <mergeCell ref="EJ1:EM1"/>
    <mergeCell ref="EN1:EQ1"/>
    <mergeCell ref="CV1:CY1"/>
    <mergeCell ref="CZ1:DC1"/>
    <mergeCell ref="DD1:DG1"/>
    <mergeCell ref="DH1:DK1"/>
    <mergeCell ref="DL1:DO1"/>
    <mergeCell ref="DP1:DS1"/>
    <mergeCell ref="BX1:CA1"/>
    <mergeCell ref="CB1:CE1"/>
    <mergeCell ref="CF1:CI1"/>
    <mergeCell ref="CJ1:CM1"/>
    <mergeCell ref="CN1:CQ1"/>
    <mergeCell ref="CR1:CU1"/>
    <mergeCell ref="AZ1:BC1"/>
    <mergeCell ref="BD1:BG1"/>
    <mergeCell ref="BH1:BK1"/>
    <mergeCell ref="BL1:BO1"/>
    <mergeCell ref="BP1:BS1"/>
    <mergeCell ref="BT1:BW1"/>
    <mergeCell ref="AB1:AE1"/>
    <mergeCell ref="AF1:AI1"/>
    <mergeCell ref="AJ1:AM1"/>
    <mergeCell ref="AN1:AQ1"/>
    <mergeCell ref="AR1:AU1"/>
    <mergeCell ref="AV1:AY1"/>
    <mergeCell ref="D1:G1"/>
    <mergeCell ref="H1:K1"/>
    <mergeCell ref="L1:O1"/>
    <mergeCell ref="P1:S1"/>
    <mergeCell ref="T1:W1"/>
    <mergeCell ref="X1:AA1"/>
  </mergeCells>
  <printOptions horizontalCentered="1" verticalCentered="1"/>
  <pageMargins left="0.3" right="0.3" top="0.8" bottom="0.5" header="0.4" footer="0.4"/>
  <pageSetup paperSize="9" scale="73" orientation="landscape" r:id="rId1"/>
  <headerFooter>
    <oddHeader>&amp;L&amp;14United Arab Emirates
Ministry of Finance&amp;C&amp;"-,Bold"&amp;20بيان الأداء المالي المجمع للوزارات عن تنفيذ ميزانية السنة المالية المنتهية في 31 ديسمبر 2019&amp;R&amp;14 الامارات العربية المتحدة
 وزارة المالية</oddHeader>
    <oddFooter>&amp;R&amp;P/&amp;N</oddFooter>
  </headerFooter>
  <colBreaks count="7" manualBreakCount="7">
    <brk id="27" min="1" max="19" man="1"/>
    <brk id="35" min="1" max="19" man="1"/>
    <brk id="47" min="1" max="19" man="1"/>
    <brk id="51" min="1" max="19" man="1"/>
    <brk id="59" min="1" max="19" man="1"/>
    <brk id="67" min="1" max="19" man="1"/>
    <brk id="7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8E6A1-7165-43E8-861A-3059E4087DFC}">
  <sheetPr codeName="Sheet2"/>
  <dimension ref="A1:B17"/>
  <sheetViews>
    <sheetView showGridLines="0" rightToLeft="1" topLeftCell="A6" workbookViewId="0">
      <selection activeCell="A11" sqref="A11"/>
    </sheetView>
  </sheetViews>
  <sheetFormatPr defaultRowHeight="14.5" x14ac:dyDescent="0.35"/>
  <cols>
    <col min="1" max="1" width="44" bestFit="1" customWidth="1"/>
    <col min="2" max="2" width="93" customWidth="1"/>
  </cols>
  <sheetData>
    <row r="1" spans="1:2" ht="18.5" x14ac:dyDescent="0.45">
      <c r="A1" s="21" t="s">
        <v>45</v>
      </c>
      <c r="B1" s="21"/>
    </row>
    <row r="2" spans="1:2" x14ac:dyDescent="0.35">
      <c r="A2" s="32" t="s">
        <v>46</v>
      </c>
      <c r="B2" s="32" t="s">
        <v>47</v>
      </c>
    </row>
    <row r="3" spans="1:2" ht="15.5" x14ac:dyDescent="0.35">
      <c r="A3" s="33" t="s">
        <v>48</v>
      </c>
      <c r="B3" s="34" t="s">
        <v>49</v>
      </c>
    </row>
    <row r="4" spans="1:2" ht="29" x14ac:dyDescent="0.35">
      <c r="A4" s="33" t="s">
        <v>50</v>
      </c>
      <c r="B4" s="34" t="s">
        <v>51</v>
      </c>
    </row>
    <row r="5" spans="1:2" ht="15.5" x14ac:dyDescent="0.35">
      <c r="A5" s="33" t="s">
        <v>52</v>
      </c>
      <c r="B5" s="35" t="s">
        <v>53</v>
      </c>
    </row>
    <row r="6" spans="1:2" ht="15.5" x14ac:dyDescent="0.35">
      <c r="A6" s="33" t="s">
        <v>54</v>
      </c>
      <c r="B6" s="35" t="s">
        <v>55</v>
      </c>
    </row>
    <row r="7" spans="1:2" ht="29" x14ac:dyDescent="0.35">
      <c r="A7" s="33" t="s">
        <v>56</v>
      </c>
      <c r="B7" s="36" t="s">
        <v>57</v>
      </c>
    </row>
    <row r="8" spans="1:2" ht="15.5" x14ac:dyDescent="0.35">
      <c r="A8" s="33" t="s">
        <v>58</v>
      </c>
      <c r="B8" s="34" t="s">
        <v>59</v>
      </c>
    </row>
    <row r="9" spans="1:2" ht="15.5" x14ac:dyDescent="0.35">
      <c r="A9" s="33" t="s">
        <v>60</v>
      </c>
      <c r="B9" s="37" t="s">
        <v>61</v>
      </c>
    </row>
    <row r="10" spans="1:2" ht="15.5" x14ac:dyDescent="0.35">
      <c r="A10" s="33" t="s">
        <v>62</v>
      </c>
      <c r="B10" s="35" t="s">
        <v>63</v>
      </c>
    </row>
    <row r="11" spans="1:2" ht="15.5" x14ac:dyDescent="0.35">
      <c r="A11" s="33" t="s">
        <v>64</v>
      </c>
      <c r="B11" s="34" t="s">
        <v>65</v>
      </c>
    </row>
    <row r="12" spans="1:2" ht="15.5" x14ac:dyDescent="0.35">
      <c r="A12" s="33" t="s">
        <v>66</v>
      </c>
      <c r="B12" s="35"/>
    </row>
    <row r="13" spans="1:2" s="17" customFormat="1" ht="15.5" x14ac:dyDescent="0.35">
      <c r="A13" s="33" t="s">
        <v>67</v>
      </c>
      <c r="B13" s="38">
        <v>45526</v>
      </c>
    </row>
    <row r="14" spans="1:2" ht="29" x14ac:dyDescent="0.35">
      <c r="A14" s="33" t="s">
        <v>68</v>
      </c>
      <c r="B14" s="34" t="s">
        <v>69</v>
      </c>
    </row>
    <row r="15" spans="1:2" ht="15.5" x14ac:dyDescent="0.35">
      <c r="A15" s="33" t="s">
        <v>70</v>
      </c>
      <c r="B15" s="35" t="s">
        <v>71</v>
      </c>
    </row>
    <row r="16" spans="1:2" ht="15.5" x14ac:dyDescent="0.35">
      <c r="A16" s="33" t="s">
        <v>72</v>
      </c>
      <c r="B16" s="34" t="s">
        <v>73</v>
      </c>
    </row>
    <row r="17" spans="1:2" ht="15.5" x14ac:dyDescent="0.35">
      <c r="A17" s="33" t="s">
        <v>74</v>
      </c>
      <c r="B17" s="35"/>
    </row>
  </sheetData>
  <mergeCells count="1">
    <mergeCell ref="A1:B1"/>
  </mergeCells>
  <hyperlinks>
    <hyperlink ref="B9" r:id="rId1" display="https://mof.gov.ae/open-data-request-more-information/" xr:uid="{52E4CA83-38A5-4A59-BA4B-7783C43A24FF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 Consolidated</vt:lpstr>
      <vt:lpstr>MD</vt:lpstr>
      <vt:lpstr>'2023 Consolidated'!Print_Area</vt:lpstr>
      <vt:lpstr>'2023 Consolidated'!Print_Titles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 AL LOUSSI</dc:creator>
  <cp:lastModifiedBy>Maitha Ahmed Alzahmi</cp:lastModifiedBy>
  <dcterms:created xsi:type="dcterms:W3CDTF">2024-01-04T10:14:20Z</dcterms:created>
  <dcterms:modified xsi:type="dcterms:W3CDTF">2024-10-22T08:41:19Z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604eaa3-8537-4d0c-8da9-8cf2ceb91529_Enabled">
    <vt:lpwstr>true</vt:lpwstr>
  </property>
  <property fmtid="{D5CDD505-2E9C-101B-9397-08002B2CF9AE}" pid="3" name="MSIP_Label_3604eaa3-8537-4d0c-8da9-8cf2ceb91529_SetDate">
    <vt:lpwstr>2024-10-22T08:41:07Z</vt:lpwstr>
  </property>
  <property fmtid="{D5CDD505-2E9C-101B-9397-08002B2CF9AE}" pid="4" name="MSIP_Label_3604eaa3-8537-4d0c-8da9-8cf2ceb91529_Method">
    <vt:lpwstr>Privileged</vt:lpwstr>
  </property>
  <property fmtid="{D5CDD505-2E9C-101B-9397-08002B2CF9AE}" pid="5" name="MSIP_Label_3604eaa3-8537-4d0c-8da9-8cf2ceb91529_Name">
    <vt:lpwstr>Public</vt:lpwstr>
  </property>
  <property fmtid="{D5CDD505-2E9C-101B-9397-08002B2CF9AE}" pid="6" name="MSIP_Label_3604eaa3-8537-4d0c-8da9-8cf2ceb91529_SiteId">
    <vt:lpwstr>f676a62b-11e1-4da7-8090-6df95b2e24ea</vt:lpwstr>
  </property>
  <property fmtid="{D5CDD505-2E9C-101B-9397-08002B2CF9AE}" pid="7" name="MSIP_Label_3604eaa3-8537-4d0c-8da9-8cf2ceb91529_ActionId">
    <vt:lpwstr>35ddfa61-60d5-478f-996e-eccd2383cb64</vt:lpwstr>
  </property>
  <property fmtid="{D5CDD505-2E9C-101B-9397-08002B2CF9AE}" pid="8" name="MSIP_Label_3604eaa3-8537-4d0c-8da9-8cf2ceb91529_ContentBits">
    <vt:lpwstr>0</vt:lpwstr>
  </property>
</Properties>
</file>